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135" activeTab="0"/>
  </bookViews>
  <sheets>
    <sheet name="Акт списания ТМЦ" sheetId="1" r:id="rId1"/>
    <sheet name="порядковых номеров" sheetId="2" state="hidden" r:id="rId2"/>
    <sheet name="сумма" sheetId="3" state="hidden" r:id="rId3"/>
  </sheets>
  <externalReferences>
    <externalReference r:id="rId6"/>
    <externalReference r:id="rId7"/>
    <externalReference r:id="rId8"/>
  </externalReferences>
  <definedNames>
    <definedName name="s">#REF!</definedName>
    <definedName name="YN3">'[1]ТН-2 (альбомн)'!#REF!</definedName>
    <definedName name="Адресаты">'[3]Служебный'!$B$3:$B$7</definedName>
    <definedName name="ВидПоВопросам">'[3]Служебный'!$D$3:$D$10</definedName>
    <definedName name="ВидПоНормам">'[3]Служебный'!$C$3:$C$8</definedName>
    <definedName name="ДатаПересмотра">'[3]Служебный'!$F$3:$F$5</definedName>
    <definedName name="й">'[2]Округление до 50 руб.'!#REF!</definedName>
    <definedName name="КТ">'Акт списания ТМЦ'!$92:$92</definedName>
    <definedName name="_xlnm.Print_Area" localSheetId="0">'Акт списания ТМЦ'!$B$2:$EH$118</definedName>
    <definedName name="_xlnm.Print_Area" localSheetId="1">'порядковых номеров'!$B$2:$H$43</definedName>
    <definedName name="Срок">'[3]Служебный'!$E$3:$E$5</definedName>
    <definedName name="Управления">'[3]Служебный'!$A$3:$A$35</definedName>
    <definedName name="ф">#REF!</definedName>
  </definedNames>
  <calcPr fullCalcOnLoad="1"/>
</workbook>
</file>

<file path=xl/sharedStrings.xml><?xml version="1.0" encoding="utf-8"?>
<sst xmlns="http://schemas.openxmlformats.org/spreadsheetml/2006/main" count="181" uniqueCount="110">
  <si>
    <t>"</t>
  </si>
  <si>
    <t>г.</t>
  </si>
  <si>
    <t>№</t>
  </si>
  <si>
    <t>(подпись)</t>
  </si>
  <si>
    <t>(наименование организации)</t>
  </si>
  <si>
    <t>УТВЕРЖДАЮ</t>
  </si>
  <si>
    <t>(расшифровка подписи)</t>
  </si>
  <si>
    <t>АКТ</t>
  </si>
  <si>
    <t>Место списания и составления акта</t>
  </si>
  <si>
    <t>(наименование</t>
  </si>
  <si>
    <t>структурного подразделения)</t>
  </si>
  <si>
    <t xml:space="preserve">Основание: Приказ руководителя организации от </t>
  </si>
  <si>
    <t>Составлен комиссией:</t>
  </si>
  <si>
    <t>(должность, инициалы, фамилия)</t>
  </si>
  <si>
    <t>1.</t>
  </si>
  <si>
    <t>2.</t>
  </si>
  <si>
    <t>(должность)</t>
  </si>
  <si>
    <t>(И.О.Фамилия)</t>
  </si>
  <si>
    <t>Комиссия составила настоящий акт в том, что указанные ниже товарно-материальные ценности были использованы</t>
  </si>
  <si>
    <t>(наименование структурного подразделения)</t>
  </si>
  <si>
    <t xml:space="preserve">за период с </t>
  </si>
  <si>
    <t xml:space="preserve">по </t>
  </si>
  <si>
    <t>для</t>
  </si>
  <si>
    <t>в полном объеме и подлежат списанию:</t>
  </si>
  <si>
    <t>Наименование детали</t>
  </si>
  <si>
    <t>Цена, руб.</t>
  </si>
  <si>
    <t>Сумма, руб.</t>
  </si>
  <si>
    <t>Итого</t>
  </si>
  <si>
    <t>наименований на сумму:</t>
  </si>
  <si>
    <t>(цифрами и прописью)</t>
  </si>
  <si>
    <t>Председатель комиссии</t>
  </si>
  <si>
    <t>№ 
п/п</t>
  </si>
  <si>
    <t>Материально</t>
  </si>
  <si>
    <t>ответственное лицо</t>
  </si>
  <si>
    <t>Материально ответственное лицо:</t>
  </si>
  <si>
    <t>(наименование выполненных работ, проведенных мероприятий)</t>
  </si>
  <si>
    <t>х</t>
  </si>
  <si>
    <t>Заглавная без НДС</t>
  </si>
  <si>
    <t xml:space="preserve">Сегодня с утра судя по всему было </t>
  </si>
  <si>
    <t>Заглавная с НДС</t>
  </si>
  <si>
    <t>маленькая без НДС</t>
  </si>
  <si>
    <t>маленькая с НДС</t>
  </si>
  <si>
    <t>рублей</t>
  </si>
  <si>
    <t xml:space="preserve">один </t>
  </si>
  <si>
    <t xml:space="preserve">одна </t>
  </si>
  <si>
    <t xml:space="preserve">десять </t>
  </si>
  <si>
    <t xml:space="preserve">два </t>
  </si>
  <si>
    <t xml:space="preserve">две </t>
  </si>
  <si>
    <t xml:space="preserve">одиннадцать </t>
  </si>
  <si>
    <t xml:space="preserve">двадцать </t>
  </si>
  <si>
    <t xml:space="preserve">двести </t>
  </si>
  <si>
    <t xml:space="preserve">три </t>
  </si>
  <si>
    <t xml:space="preserve">двенадцать </t>
  </si>
  <si>
    <t xml:space="preserve">тридцать </t>
  </si>
  <si>
    <t xml:space="preserve">триста </t>
  </si>
  <si>
    <t xml:space="preserve">четыре </t>
  </si>
  <si>
    <t xml:space="preserve">тринадцать </t>
  </si>
  <si>
    <t xml:space="preserve">сорок </t>
  </si>
  <si>
    <t xml:space="preserve">четыреста </t>
  </si>
  <si>
    <t xml:space="preserve">пять </t>
  </si>
  <si>
    <t xml:space="preserve">четырнадцать </t>
  </si>
  <si>
    <t xml:space="preserve">пятьдесят </t>
  </si>
  <si>
    <t xml:space="preserve">пятьсот </t>
  </si>
  <si>
    <t xml:space="preserve">шесть </t>
  </si>
  <si>
    <t xml:space="preserve">пятнадцать </t>
  </si>
  <si>
    <t xml:space="preserve">шестьдесят </t>
  </si>
  <si>
    <t xml:space="preserve">шестьсот </t>
  </si>
  <si>
    <t xml:space="preserve">семь </t>
  </si>
  <si>
    <t xml:space="preserve">шестнадцать </t>
  </si>
  <si>
    <t xml:space="preserve">семьдесят </t>
  </si>
  <si>
    <t xml:space="preserve">семьсот </t>
  </si>
  <si>
    <t xml:space="preserve">восемь </t>
  </si>
  <si>
    <t xml:space="preserve">семнадцать </t>
  </si>
  <si>
    <t xml:space="preserve">восемьдесят </t>
  </si>
  <si>
    <t xml:space="preserve">восемьсот </t>
  </si>
  <si>
    <t xml:space="preserve">девять </t>
  </si>
  <si>
    <t xml:space="preserve">восемнадцать </t>
  </si>
  <si>
    <t xml:space="preserve">девяносто </t>
  </si>
  <si>
    <t xml:space="preserve">девятьсот </t>
  </si>
  <si>
    <t xml:space="preserve">девятнадцать </t>
  </si>
  <si>
    <t xml:space="preserve">сто </t>
  </si>
  <si>
    <t>о списании товарно-материальных ценностей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</si>
  <si>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</si>
  <si>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</si>
  <si>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</si>
  <si>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</si>
  <si>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</si>
  <si>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</si>
  <si>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</si>
  <si>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</si>
  <si>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</si>
  <si>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</si>
  <si>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</si>
  <si>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</si>
  <si>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(прописью)</t>
  </si>
  <si>
    <t>,</t>
  </si>
  <si>
    <t>Причина списания</t>
  </si>
  <si>
    <t>Инв. №</t>
  </si>
  <si>
    <t>Ед.                   измерения</t>
  </si>
  <si>
    <t>Коли-      чество</t>
  </si>
  <si>
    <t>(наименование должности руководителя организации)</t>
  </si>
  <si>
    <t xml:space="preserve">Председатель </t>
  </si>
  <si>
    <t>Члены комиссии</t>
  </si>
  <si>
    <t>(инициалы, фамилия)</t>
  </si>
  <si>
    <r>
      <t>Итого по описи:</t>
    </r>
    <r>
      <rPr>
        <sz val="11"/>
        <rFont val="Times New Roman CYR"/>
        <family val="1"/>
      </rPr>
      <t xml:space="preserve">
количество порядковых номеров</t>
    </r>
  </si>
  <si>
    <t>В ячейках, помеченных цветом, содержатся формулы. Не рекомендуется удалять информацию из данных ячеек!</t>
  </si>
  <si>
    <t>УО "Брестский государственный университет им А.С.Пушкина"</t>
  </si>
  <si>
    <t>от</t>
  </si>
  <si>
    <t>"    "</t>
  </si>
  <si>
    <t xml:space="preserve">       2017г.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</si>
</sst>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0;[Red]0"/>
    <numFmt numFmtId="174" formatCode="d\ mmmm\,\ yyyy"/>
    <numFmt numFmtId="175" formatCode="_-* #,##0.00[$р.-419]_-;\-* #,##0.00[$р.-419]_-;_-* &quot;-&quot;??[$р.-419]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%"/>
    <numFmt numFmtId="182" formatCode="_-* #,##0.000_р_._-;\-* #,##0.000_р_._-;_-* &quot;-&quot;???_р_._-;_-@_-"/>
    <numFmt numFmtId="183" formatCode="_-* #,##0.00_р_._-;\-* #,##0.00_р_._-;_-* &quot;-&quot;?_р_._-;_-@_-"/>
    <numFmt numFmtId="184" formatCode="_-* #,##0_р_._-;\-* #,##0_р_._-;_-* &quot;-&quot;?_р_._-;_-@_-"/>
    <numFmt numFmtId="185" formatCode="[$-F800]dddd\,\ mmmm\ dd\,\ yyyy"/>
    <numFmt numFmtId="186" formatCode="mmm/yyyy"/>
    <numFmt numFmtId="187" formatCode="#,##0_ ;\-#,##0\ 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0000000"/>
    <numFmt numFmtId="197" formatCode="0.0000000"/>
    <numFmt numFmtId="198" formatCode="0.000000"/>
    <numFmt numFmtId="199" formatCode="[$-419]d\ mmm;@"/>
    <numFmt numFmtId="200" formatCode="_-* #,##0.0000000_р_._-;\-* #,##0.0000000_р_._-;_-* &quot;-&quot;???????_р_._-;_-@_-"/>
    <numFmt numFmtId="201" formatCode="dd/mm/yy;@"/>
    <numFmt numFmtId="202" formatCode="_-* #,##0.0_р_._-;\-* #,##0.0_р_._-;_-* &quot;-&quot;_р_._-;_-@_-"/>
    <numFmt numFmtId="203" formatCode="0.0"/>
    <numFmt numFmtId="204" formatCode="0.000"/>
    <numFmt numFmtId="205" formatCode="0.0000"/>
    <numFmt numFmtId="206" formatCode="_-* #,##0.00_р_._-;\-* #,##0.00_р_._-;_-* &quot;-&quot;_р_._-;_-@_-"/>
    <numFmt numFmtId="207" formatCode="_-* #,##0.0000_р_._-;\-* #,##0.0000_р_._-;_-* &quot;-&quot;???_р_._-;_-@_-"/>
    <numFmt numFmtId="208" formatCode="_-* #,##0.00000_р_._-;\-* #,##0.00000_р_._-;_-* &quot;-&quot;???_р_._-;_-@_-"/>
    <numFmt numFmtId="209" formatCode="_-* #,##0.00_р_._-;\-* #,##0.00_р_._-;_-* &quot;-&quot;???_р_._-;_-@_-"/>
    <numFmt numFmtId="210" formatCode="_-* #,##0.0_р_._-;\-* #,##0.0_р_._-;_-* &quot;-&quot;???_р_._-;_-@_-"/>
    <numFmt numFmtId="211" formatCode="_-* #,##0_р_._-;\-* #,##0_р_._-;_-* &quot;-&quot;???_р_._-;_-@_-"/>
    <numFmt numFmtId="212" formatCode="_-* #,##0.000_р_._-;\-* #,##0.000_р_._-;_-* &quot;-&quot;??_р_._-;_-@_-"/>
  </numFmts>
  <fonts count="52">
    <font>
      <sz val="10"/>
      <name val="Times New Roman CYR"/>
      <family val="1"/>
    </font>
    <font>
      <sz val="10"/>
      <name val="Arial Cyr"/>
      <family val="0"/>
    </font>
    <font>
      <b/>
      <sz val="11"/>
      <name val="Times New Roman CYR"/>
      <family val="1"/>
    </font>
    <font>
      <b/>
      <sz val="9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i/>
      <sz val="8"/>
      <name val="Times New Roman CYR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i/>
      <sz val="10"/>
      <name val="Times New Roman CYR"/>
      <family val="0"/>
    </font>
    <font>
      <u val="single"/>
      <sz val="10"/>
      <color indexed="12"/>
      <name val="Arial Cyr"/>
      <family val="0"/>
    </font>
    <font>
      <sz val="10"/>
      <color indexed="22"/>
      <name val="Arial Cyr"/>
      <family val="0"/>
    </font>
    <font>
      <b/>
      <sz val="12"/>
      <color indexed="22"/>
      <name val="Arial Cyr"/>
      <family val="2"/>
    </font>
    <font>
      <sz val="8"/>
      <color indexed="22"/>
      <name val="Arial Cyr"/>
      <family val="2"/>
    </font>
    <font>
      <b/>
      <sz val="10"/>
      <color indexed="22"/>
      <name val="Arial Cyr"/>
      <family val="0"/>
    </font>
    <font>
      <sz val="10"/>
      <color indexed="22"/>
      <name val="Times New Roman"/>
      <family val="1"/>
    </font>
    <font>
      <sz val="8"/>
      <color indexed="22"/>
      <name val="Arial CYR"/>
      <family val="0"/>
    </font>
    <font>
      <sz val="9"/>
      <color indexed="22"/>
      <name val="Arial Cyr"/>
      <family val="2"/>
    </font>
    <font>
      <u val="single"/>
      <sz val="10"/>
      <color indexed="22"/>
      <name val="Arial Cyr"/>
      <family val="0"/>
    </font>
    <font>
      <b/>
      <sz val="10"/>
      <color indexed="2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b/>
      <i/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u val="single"/>
      <sz val="10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color indexed="16"/>
      <name val="Times New Roman CYR"/>
      <family val="0"/>
    </font>
    <font>
      <i/>
      <sz val="11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>
        <color indexed="12"/>
      </left>
      <right style="dashed">
        <color indexed="12"/>
      </right>
      <top>
        <color indexed="63"/>
      </top>
      <bottom style="dashed">
        <color indexed="12"/>
      </bottom>
    </border>
  </borders>
  <cellStyleXfs count="95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0" borderId="0">
      <alignment horizontal="justify"/>
      <protection/>
    </xf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49" fontId="0" fillId="0" borderId="1">
      <alignment horizontal="left"/>
      <protection/>
    </xf>
    <xf numFmtId="0" fontId="22" fillId="5" borderId="2" applyNumberFormat="0" applyAlignment="0" applyProtection="0"/>
    <xf numFmtId="0" fontId="23" fillId="13" borderId="3" applyNumberFormat="0" applyAlignment="0" applyProtection="0"/>
    <xf numFmtId="0" fontId="24" fillId="13" borderId="2" applyNumberFormat="0" applyAlignment="0" applyProtection="0"/>
    <xf numFmtId="0" fontId="10" fillId="0" borderId="0" applyNumberFormat="0" applyFill="0" applyBorder="0" applyAlignment="0" applyProtection="0"/>
    <xf numFmtId="49" fontId="0" fillId="0" borderId="1">
      <alignment horizont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" fillId="0" borderId="0">
      <alignment horizontal="center" vertical="top" wrapText="1"/>
      <protection/>
    </xf>
    <xf numFmtId="0" fontId="3" fillId="0" borderId="1">
      <alignment horizontal="center" vertical="center" wrapText="1"/>
      <protection/>
    </xf>
    <xf numFmtId="0" fontId="4" fillId="0" borderId="0">
      <alignment horizontal="right" vertical="top"/>
      <protection/>
    </xf>
    <xf numFmtId="0" fontId="28" fillId="0" borderId="7" applyNumberFormat="0" applyFill="0" applyAlignment="0" applyProtection="0"/>
    <xf numFmtId="0" fontId="29" fillId="24" borderId="8" applyNumberFormat="0" applyAlignment="0" applyProtection="0"/>
    <xf numFmtId="0" fontId="30" fillId="0" borderId="0" applyNumberFormat="0" applyFill="0" applyBorder="0" applyAlignment="0" applyProtection="0"/>
    <xf numFmtId="0" fontId="31" fillId="14" borderId="0" applyNumberFormat="0" applyBorder="0" applyAlignment="0" applyProtection="0"/>
    <xf numFmtId="0" fontId="0" fillId="0" borderId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5" fillId="0" borderId="0">
      <alignment horizontal="left"/>
      <protection/>
    </xf>
    <xf numFmtId="49" fontId="6" fillId="0" borderId="0">
      <alignment horizontal="center" vertical="top"/>
      <protection/>
    </xf>
    <xf numFmtId="0" fontId="0" fillId="0" borderId="9">
      <alignment horizontal="center"/>
      <protection/>
    </xf>
    <xf numFmtId="0" fontId="34" fillId="0" borderId="0" applyNumberFormat="0" applyFill="0" applyBorder="0" applyAlignment="0" applyProtection="0"/>
    <xf numFmtId="0" fontId="4" fillId="0" borderId="0">
      <alignment horizontal="right" vertical="top" wrapText="1"/>
      <protection/>
    </xf>
    <xf numFmtId="0" fontId="1" fillId="9" borderId="10" applyNumberFormat="0" applyFont="0" applyAlignment="0" applyProtection="0"/>
    <xf numFmtId="9" fontId="1" fillId="0" borderId="0" applyFont="0" applyFill="0" applyBorder="0" applyAlignment="0" applyProtection="0"/>
    <xf numFmtId="0" fontId="35" fillId="0" borderId="11" applyNumberFormat="0" applyFill="0" applyAlignment="0" applyProtection="0"/>
    <xf numFmtId="0" fontId="0" fillId="0" borderId="1">
      <alignment horizontal="center"/>
      <protection/>
    </xf>
    <xf numFmtId="0" fontId="36" fillId="0" borderId="0" applyNumberFormat="0" applyFill="0" applyBorder="0" applyAlignment="0" applyProtection="0"/>
    <xf numFmtId="0" fontId="4" fillId="0" borderId="0">
      <alignment horizontal="justify"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93">
    <xf numFmtId="0" fontId="0" fillId="0" borderId="0" xfId="0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13" borderId="0" xfId="0" applyFill="1" applyBorder="1" applyAlignment="1">
      <alignment horizontal="left"/>
    </xf>
    <xf numFmtId="0" fontId="0" fillId="7" borderId="0" xfId="0" applyFill="1" applyBorder="1" applyAlignment="1">
      <alignment horizontal="center"/>
    </xf>
    <xf numFmtId="0" fontId="8" fillId="7" borderId="0" xfId="0" applyFont="1" applyFill="1" applyBorder="1" applyAlignment="1">
      <alignment horizontal="left"/>
    </xf>
    <xf numFmtId="0" fontId="8" fillId="13" borderId="0" xfId="0" applyFont="1" applyFill="1" applyBorder="1" applyAlignment="1">
      <alignment horizontal="left"/>
    </xf>
    <xf numFmtId="0" fontId="8" fillId="7" borderId="0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right" vertical="center"/>
    </xf>
    <xf numFmtId="0" fontId="8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 horizontal="left"/>
    </xf>
    <xf numFmtId="0" fontId="0" fillId="13" borderId="0" xfId="0" applyFont="1" applyFill="1" applyBorder="1" applyAlignment="1">
      <alignment horizontal="left"/>
    </xf>
    <xf numFmtId="0" fontId="6" fillId="7" borderId="0" xfId="0" applyFont="1" applyFill="1" applyBorder="1" applyAlignment="1">
      <alignment horizontal="center" vertical="top"/>
    </xf>
    <xf numFmtId="0" fontId="6" fillId="13" borderId="0" xfId="0" applyFont="1" applyFill="1" applyBorder="1" applyAlignment="1">
      <alignment horizontal="center" vertical="top"/>
    </xf>
    <xf numFmtId="0" fontId="11" fillId="13" borderId="0" xfId="78" applyNumberFormat="1" applyFont="1" applyFill="1" applyProtection="1">
      <alignment/>
      <protection hidden="1"/>
    </xf>
    <xf numFmtId="0" fontId="11" fillId="13" borderId="0" xfId="78" applyNumberFormat="1" applyFont="1" applyFill="1" applyBorder="1" applyProtection="1">
      <alignment/>
      <protection hidden="1"/>
    </xf>
    <xf numFmtId="4" fontId="12" fillId="13" borderId="0" xfId="78" applyNumberFormat="1" applyFont="1" applyFill="1" applyBorder="1" applyAlignment="1" applyProtection="1">
      <alignment horizontal="right"/>
      <protection hidden="1"/>
    </xf>
    <xf numFmtId="0" fontId="11" fillId="13" borderId="0" xfId="78" applyNumberFormat="1" applyFont="1" applyFill="1" applyAlignment="1" applyProtection="1">
      <alignment horizontal="left"/>
      <protection hidden="1"/>
    </xf>
    <xf numFmtId="0" fontId="13" fillId="13" borderId="0" xfId="78" applyNumberFormat="1" applyFont="1" applyFill="1" applyProtection="1">
      <alignment/>
      <protection hidden="1"/>
    </xf>
    <xf numFmtId="0" fontId="14" fillId="13" borderId="0" xfId="78" applyNumberFormat="1" applyFont="1" applyFill="1" applyProtection="1">
      <alignment/>
      <protection hidden="1"/>
    </xf>
    <xf numFmtId="4" fontId="12" fillId="13" borderId="0" xfId="78" applyNumberFormat="1" applyFont="1" applyFill="1" applyAlignment="1" applyProtection="1">
      <alignment horizontal="right"/>
      <protection hidden="1"/>
    </xf>
    <xf numFmtId="0" fontId="15" fillId="13" borderId="0" xfId="78" applyFont="1" applyFill="1" applyProtection="1">
      <alignment/>
      <protection hidden="1"/>
    </xf>
    <xf numFmtId="0" fontId="11" fillId="13" borderId="0" xfId="78" applyFont="1" applyFill="1" applyProtection="1">
      <alignment/>
      <protection hidden="1"/>
    </xf>
    <xf numFmtId="0" fontId="11" fillId="13" borderId="0" xfId="78" applyFont="1" applyFill="1" applyAlignment="1" applyProtection="1">
      <alignment horizontal="left"/>
      <protection hidden="1"/>
    </xf>
    <xf numFmtId="0" fontId="11" fillId="13" borderId="0" xfId="78" applyFont="1" applyFill="1" applyAlignment="1" applyProtection="1">
      <alignment horizontal="center"/>
      <protection hidden="1"/>
    </xf>
    <xf numFmtId="0" fontId="14" fillId="13" borderId="0" xfId="78" applyNumberFormat="1" applyFont="1" applyFill="1" applyProtection="1">
      <alignment/>
      <protection hidden="1"/>
    </xf>
    <xf numFmtId="174" fontId="11" fillId="13" borderId="0" xfId="78" applyNumberFormat="1" applyFont="1" applyFill="1" applyBorder="1" applyAlignment="1" applyProtection="1">
      <alignment horizontal="left"/>
      <protection hidden="1"/>
    </xf>
    <xf numFmtId="0" fontId="16" fillId="13" borderId="0" xfId="78" applyNumberFormat="1" applyFont="1" applyFill="1" applyProtection="1">
      <alignment/>
      <protection hidden="1"/>
    </xf>
    <xf numFmtId="0" fontId="11" fillId="13" borderId="0" xfId="78" applyNumberFormat="1" applyFont="1" applyFill="1" applyAlignment="1" applyProtection="1">
      <alignment horizontal="right"/>
      <protection hidden="1"/>
    </xf>
    <xf numFmtId="0" fontId="11" fillId="13" borderId="0" xfId="78" applyNumberFormat="1" applyFont="1" applyFill="1" applyAlignment="1" applyProtection="1">
      <alignment horizontal="right"/>
      <protection hidden="1"/>
    </xf>
    <xf numFmtId="0" fontId="11" fillId="13" borderId="0" xfId="78" applyNumberFormat="1" applyFont="1" applyFill="1" applyProtection="1">
      <alignment/>
      <protection hidden="1"/>
    </xf>
    <xf numFmtId="0" fontId="14" fillId="13" borderId="0" xfId="78" applyNumberFormat="1" applyFont="1" applyFill="1" applyAlignment="1" applyProtection="1">
      <alignment horizontal="center"/>
      <protection hidden="1"/>
    </xf>
    <xf numFmtId="175" fontId="11" fillId="13" borderId="0" xfId="78" applyNumberFormat="1" applyFont="1" applyFill="1" applyProtection="1">
      <alignment/>
      <protection hidden="1"/>
    </xf>
    <xf numFmtId="2" fontId="11" fillId="13" borderId="0" xfId="78" applyNumberFormat="1" applyFont="1" applyFill="1" applyAlignment="1" applyProtection="1">
      <alignment horizontal="right"/>
      <protection hidden="1"/>
    </xf>
    <xf numFmtId="22" fontId="11" fillId="13" borderId="0" xfId="78" applyNumberFormat="1" applyFont="1" applyFill="1" applyProtection="1">
      <alignment/>
      <protection hidden="1"/>
    </xf>
    <xf numFmtId="0" fontId="13" fillId="13" borderId="0" xfId="78" applyNumberFormat="1" applyFont="1" applyFill="1" applyAlignment="1" applyProtection="1">
      <alignment shrinkToFit="1"/>
      <protection hidden="1"/>
    </xf>
    <xf numFmtId="0" fontId="11" fillId="13" borderId="0" xfId="78" applyNumberFormat="1" applyFont="1" applyFill="1" applyAlignment="1" applyProtection="1">
      <alignment horizontal="left"/>
      <protection hidden="1"/>
    </xf>
    <xf numFmtId="14" fontId="11" fillId="13" borderId="0" xfId="78" applyNumberFormat="1" applyFont="1" applyFill="1" applyProtection="1">
      <alignment/>
      <protection hidden="1"/>
    </xf>
    <xf numFmtId="4" fontId="11" fillId="13" borderId="0" xfId="78" applyNumberFormat="1" applyFont="1" applyFill="1" applyAlignment="1" applyProtection="1">
      <alignment horizontal="right"/>
      <protection hidden="1"/>
    </xf>
    <xf numFmtId="22" fontId="11" fillId="13" borderId="0" xfId="78" applyNumberFormat="1" applyFont="1" applyFill="1" applyProtection="1">
      <alignment/>
      <protection hidden="1"/>
    </xf>
    <xf numFmtId="4" fontId="11" fillId="13" borderId="0" xfId="78" applyNumberFormat="1" applyFont="1" applyFill="1" applyAlignment="1" applyProtection="1">
      <alignment horizontal="left"/>
      <protection hidden="1"/>
    </xf>
    <xf numFmtId="0" fontId="17" fillId="13" borderId="0" xfId="78" applyNumberFormat="1" applyFont="1" applyFill="1" applyProtection="1">
      <alignment/>
      <protection hidden="1"/>
    </xf>
    <xf numFmtId="0" fontId="17" fillId="13" borderId="0" xfId="78" applyNumberFormat="1" applyFont="1" applyFill="1" applyAlignment="1" applyProtection="1">
      <alignment shrinkToFit="1"/>
      <protection hidden="1"/>
    </xf>
    <xf numFmtId="3" fontId="11" fillId="13" borderId="0" xfId="78" applyNumberFormat="1" applyFont="1" applyFill="1" applyProtection="1">
      <alignment/>
      <protection hidden="1"/>
    </xf>
    <xf numFmtId="1" fontId="11" fillId="13" borderId="0" xfId="78" applyNumberFormat="1" applyFont="1" applyFill="1" applyAlignment="1" applyProtection="1">
      <alignment horizontal="right"/>
      <protection hidden="1"/>
    </xf>
    <xf numFmtId="0" fontId="11" fillId="13" borderId="0" xfId="78" applyNumberFormat="1" applyFont="1" applyFill="1" applyBorder="1" applyProtection="1">
      <alignment/>
      <protection hidden="1"/>
    </xf>
    <xf numFmtId="0" fontId="0" fillId="7" borderId="0" xfId="0" applyFont="1" applyFill="1" applyBorder="1" applyAlignment="1">
      <alignment horizontal="left" wrapText="1"/>
    </xf>
    <xf numFmtId="0" fontId="6" fillId="7" borderId="0" xfId="0" applyFont="1" applyFill="1" applyBorder="1" applyAlignment="1">
      <alignment vertical="top"/>
    </xf>
    <xf numFmtId="0" fontId="19" fillId="13" borderId="0" xfId="77" applyFont="1" applyFill="1" applyAlignment="1" applyProtection="1">
      <alignment wrapText="1"/>
      <protection locked="0"/>
    </xf>
    <xf numFmtId="0" fontId="38" fillId="13" borderId="0" xfId="78" applyNumberFormat="1" applyFont="1" applyFill="1" applyProtection="1">
      <alignment/>
      <protection hidden="1"/>
    </xf>
    <xf numFmtId="0" fontId="38" fillId="13" borderId="0" xfId="78" applyNumberFormat="1" applyFont="1" applyFill="1" applyAlignment="1" applyProtection="1">
      <alignment horizontal="right"/>
      <protection hidden="1"/>
    </xf>
    <xf numFmtId="0" fontId="39" fillId="7" borderId="0" xfId="78" applyNumberFormat="1" applyFont="1" applyFill="1" applyProtection="1">
      <alignment/>
      <protection hidden="1"/>
    </xf>
    <xf numFmtId="0" fontId="39" fillId="7" borderId="0" xfId="78" applyNumberFormat="1" applyFont="1" applyFill="1" applyBorder="1" applyProtection="1">
      <alignment/>
      <protection hidden="1"/>
    </xf>
    <xf numFmtId="4" fontId="40" fillId="7" borderId="12" xfId="78" applyNumberFormat="1" applyFont="1" applyFill="1" applyBorder="1" applyAlignment="1" applyProtection="1">
      <alignment horizontal="right"/>
      <protection locked="0"/>
    </xf>
    <xf numFmtId="0" fontId="38" fillId="13" borderId="0" xfId="78" applyNumberFormat="1" applyFont="1" applyFill="1" applyAlignment="1" applyProtection="1">
      <alignment horizontal="left"/>
      <protection hidden="1"/>
    </xf>
    <xf numFmtId="0" fontId="41" fillId="7" borderId="13" xfId="78" applyNumberFormat="1" applyFont="1" applyFill="1" applyBorder="1" applyProtection="1">
      <alignment/>
      <protection hidden="1"/>
    </xf>
    <xf numFmtId="0" fontId="38" fillId="13" borderId="0" xfId="78" applyFont="1" applyFill="1" applyProtection="1">
      <alignment/>
      <protection hidden="1"/>
    </xf>
    <xf numFmtId="0" fontId="38" fillId="13" borderId="0" xfId="78" applyFont="1" applyFill="1" applyBorder="1" applyAlignment="1" applyProtection="1">
      <alignment horizontal="center"/>
      <protection hidden="1"/>
    </xf>
    <xf numFmtId="0" fontId="38" fillId="13" borderId="0" xfId="78" applyFont="1" applyFill="1" applyBorder="1" applyProtection="1">
      <alignment/>
      <protection hidden="1"/>
    </xf>
    <xf numFmtId="0" fontId="38" fillId="13" borderId="0" xfId="78" applyFont="1" applyFill="1" applyBorder="1" applyAlignment="1" applyProtection="1">
      <alignment horizontal="left"/>
      <protection hidden="1"/>
    </xf>
    <xf numFmtId="0" fontId="38" fillId="13" borderId="0" xfId="78" applyNumberFormat="1" applyFont="1" applyFill="1" applyBorder="1" applyAlignment="1" applyProtection="1">
      <alignment horizontal="right"/>
      <protection hidden="1"/>
    </xf>
    <xf numFmtId="0" fontId="38" fillId="13" borderId="0" xfId="78" applyNumberFormat="1" applyFont="1" applyFill="1" applyBorder="1" applyAlignment="1" applyProtection="1">
      <alignment horizontal="left"/>
      <protection hidden="1"/>
    </xf>
    <xf numFmtId="0" fontId="38" fillId="13" borderId="0" xfId="78" applyNumberFormat="1" applyFont="1" applyFill="1" applyBorder="1" applyProtection="1">
      <alignment/>
      <protection hidden="1"/>
    </xf>
    <xf numFmtId="0" fontId="43" fillId="13" borderId="0" xfId="78" applyNumberFormat="1" applyFont="1" applyFill="1" applyProtection="1">
      <alignment/>
      <protection hidden="1"/>
    </xf>
    <xf numFmtId="0" fontId="43" fillId="13" borderId="0" xfId="78" applyNumberFormat="1" applyFont="1" applyFill="1" applyBorder="1" applyProtection="1">
      <alignment/>
      <protection hidden="1"/>
    </xf>
    <xf numFmtId="0" fontId="39" fillId="7" borderId="0" xfId="78" applyNumberFormat="1" applyFont="1" applyFill="1" applyAlignment="1" applyProtection="1">
      <alignment horizontal="right"/>
      <protection hidden="1"/>
    </xf>
    <xf numFmtId="0" fontId="38" fillId="7" borderId="0" xfId="78" applyNumberFormat="1" applyFont="1" applyFill="1" applyProtection="1">
      <alignment/>
      <protection hidden="1"/>
    </xf>
    <xf numFmtId="0" fontId="44" fillId="7" borderId="1" xfId="78" applyNumberFormat="1" applyFont="1" applyFill="1" applyBorder="1" applyAlignment="1" applyProtection="1">
      <alignment horizontal="center"/>
      <protection hidden="1"/>
    </xf>
    <xf numFmtId="22" fontId="38" fillId="13" borderId="0" xfId="78" applyNumberFormat="1" applyFont="1" applyFill="1" applyBorder="1" applyProtection="1">
      <alignment/>
      <protection hidden="1"/>
    </xf>
    <xf numFmtId="0" fontId="39" fillId="7" borderId="0" xfId="78" applyNumberFormat="1" applyFont="1" applyFill="1" applyAlignment="1" applyProtection="1">
      <alignment horizontal="left"/>
      <protection hidden="1"/>
    </xf>
    <xf numFmtId="0" fontId="45" fillId="7" borderId="0" xfId="78" applyNumberFormat="1" applyFont="1" applyFill="1" applyAlignment="1" applyProtection="1">
      <alignment shrinkToFit="1"/>
      <protection hidden="1"/>
    </xf>
    <xf numFmtId="14" fontId="38" fillId="13" borderId="0" xfId="78" applyNumberFormat="1" applyFont="1" applyFill="1" applyBorder="1" applyProtection="1">
      <alignment/>
      <protection hidden="1"/>
    </xf>
    <xf numFmtId="4" fontId="39" fillId="7" borderId="1" xfId="78" applyNumberFormat="1" applyFont="1" applyFill="1" applyBorder="1" applyAlignment="1" applyProtection="1">
      <alignment horizontal="right"/>
      <protection hidden="1"/>
    </xf>
    <xf numFmtId="0" fontId="39" fillId="7" borderId="1" xfId="78" applyNumberFormat="1" applyFont="1" applyFill="1" applyBorder="1" applyProtection="1">
      <alignment/>
      <protection hidden="1"/>
    </xf>
    <xf numFmtId="4" fontId="39" fillId="7" borderId="1" xfId="78" applyNumberFormat="1" applyFont="1" applyFill="1" applyBorder="1" applyAlignment="1" applyProtection="1">
      <alignment horizontal="left"/>
      <protection hidden="1"/>
    </xf>
    <xf numFmtId="0" fontId="39" fillId="7" borderId="1" xfId="78" applyNumberFormat="1" applyFont="1" applyFill="1" applyBorder="1" applyAlignment="1" applyProtection="1">
      <alignment horizontal="right"/>
      <protection hidden="1"/>
    </xf>
    <xf numFmtId="0" fontId="46" fillId="7" borderId="1" xfId="78" applyNumberFormat="1" applyFont="1" applyFill="1" applyBorder="1" applyProtection="1">
      <alignment/>
      <protection hidden="1"/>
    </xf>
    <xf numFmtId="0" fontId="46" fillId="7" borderId="1" xfId="78" applyNumberFormat="1" applyFont="1" applyFill="1" applyBorder="1" applyAlignment="1" applyProtection="1">
      <alignment shrinkToFit="1"/>
      <protection hidden="1"/>
    </xf>
    <xf numFmtId="4" fontId="39" fillId="7" borderId="0" xfId="78" applyNumberFormat="1" applyFont="1" applyFill="1" applyAlignment="1" applyProtection="1">
      <alignment horizontal="left"/>
      <protection hidden="1"/>
    </xf>
    <xf numFmtId="14" fontId="38" fillId="13" borderId="0" xfId="78" applyNumberFormat="1" applyFont="1" applyFill="1" applyProtection="1">
      <alignment/>
      <protection hidden="1"/>
    </xf>
    <xf numFmtId="3" fontId="39" fillId="7" borderId="1" xfId="78" applyNumberFormat="1" applyFont="1" applyFill="1" applyBorder="1" applyProtection="1">
      <alignment/>
      <protection hidden="1"/>
    </xf>
    <xf numFmtId="0" fontId="39" fillId="7" borderId="14" xfId="78" applyNumberFormat="1" applyFont="1" applyFill="1" applyBorder="1" applyProtection="1">
      <alignment/>
      <protection hidden="1"/>
    </xf>
    <xf numFmtId="3" fontId="39" fillId="7" borderId="0" xfId="78" applyNumberFormat="1" applyFont="1" applyFill="1" applyProtection="1">
      <alignment/>
      <protection hidden="1"/>
    </xf>
    <xf numFmtId="1" fontId="39" fillId="7" borderId="1" xfId="78" applyNumberFormat="1" applyFont="1" applyFill="1" applyBorder="1" applyAlignment="1" applyProtection="1">
      <alignment horizontal="right"/>
      <protection hidden="1"/>
    </xf>
    <xf numFmtId="0" fontId="39" fillId="7" borderId="1" xfId="78" applyNumberFormat="1" applyFont="1" applyFill="1" applyBorder="1" applyAlignment="1" applyProtection="1">
      <alignment horizontal="center"/>
      <protection hidden="1"/>
    </xf>
    <xf numFmtId="0" fontId="6" fillId="7" borderId="0" xfId="0" applyFont="1" applyFill="1" applyBorder="1" applyAlignment="1">
      <alignment horizontal="center" wrapText="1"/>
    </xf>
    <xf numFmtId="0" fontId="0" fillId="7" borderId="0" xfId="0" applyFont="1" applyFill="1" applyBorder="1" applyAlignment="1">
      <alignment horizontal="justify"/>
    </xf>
    <xf numFmtId="49" fontId="0" fillId="7" borderId="0" xfId="0" applyNumberFormat="1" applyFill="1" applyBorder="1" applyAlignment="1" applyProtection="1">
      <alignment horizontal="center" shrinkToFit="1"/>
      <protection locked="0"/>
    </xf>
    <xf numFmtId="49" fontId="8" fillId="7" borderId="0" xfId="0" applyNumberFormat="1" applyFont="1" applyFill="1" applyBorder="1" applyAlignment="1" applyProtection="1">
      <alignment horizontal="center" shrinkToFit="1"/>
      <protection locked="0"/>
    </xf>
    <xf numFmtId="49" fontId="0" fillId="7" borderId="0" xfId="0" applyNumberFormat="1" applyFont="1" applyFill="1" applyBorder="1" applyAlignment="1" applyProtection="1">
      <alignment horizontal="center" shrinkToFit="1"/>
      <protection locked="0"/>
    </xf>
    <xf numFmtId="49" fontId="0" fillId="7" borderId="0" xfId="0" applyNumberFormat="1" applyFont="1" applyFill="1" applyBorder="1" applyAlignment="1" applyProtection="1">
      <alignment horizontal="center" shrinkToFit="1"/>
      <protection locked="0"/>
    </xf>
    <xf numFmtId="0" fontId="7" fillId="14" borderId="0" xfId="0" applyFont="1" applyFill="1" applyBorder="1" applyAlignment="1">
      <alignment horizontal="center" vertical="center" wrapText="1"/>
    </xf>
    <xf numFmtId="41" fontId="0" fillId="25" borderId="0" xfId="0" applyNumberFormat="1" applyFont="1" applyFill="1" applyBorder="1" applyAlignment="1" applyProtection="1">
      <alignment horizontal="center" vertical="center" shrinkToFit="1"/>
      <protection hidden="1"/>
    </xf>
    <xf numFmtId="41" fontId="9" fillId="25" borderId="0" xfId="0" applyNumberFormat="1" applyFont="1" applyFill="1" applyBorder="1" applyAlignment="1" applyProtection="1">
      <alignment horizontal="center" shrinkToFit="1"/>
      <protection hidden="1"/>
    </xf>
    <xf numFmtId="41" fontId="9" fillId="25" borderId="0" xfId="0" applyNumberFormat="1" applyFont="1" applyFill="1" applyBorder="1" applyAlignment="1" applyProtection="1">
      <alignment horizontal="left" shrinkToFit="1"/>
      <protection hidden="1"/>
    </xf>
    <xf numFmtId="41" fontId="0" fillId="7" borderId="0" xfId="0" applyNumberFormat="1" applyFont="1" applyFill="1" applyBorder="1" applyAlignment="1" applyProtection="1">
      <alignment horizontal="center" shrinkToFit="1"/>
      <protection locked="0"/>
    </xf>
    <xf numFmtId="0" fontId="7" fillId="7" borderId="15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/>
    </xf>
    <xf numFmtId="0" fontId="2" fillId="7" borderId="0" xfId="0" applyFont="1" applyFill="1" applyBorder="1" applyAlignment="1" quotePrefix="1">
      <alignment horizontal="left"/>
    </xf>
    <xf numFmtId="0" fontId="2" fillId="7" borderId="0" xfId="0" applyFont="1" applyFill="1" applyBorder="1" applyAlignment="1">
      <alignment horizontal="left"/>
    </xf>
    <xf numFmtId="0" fontId="0" fillId="7" borderId="0" xfId="0" applyFont="1" applyFill="1" applyBorder="1" applyAlignment="1">
      <alignment/>
    </xf>
    <xf numFmtId="49" fontId="0" fillId="7" borderId="9" xfId="0" applyNumberFormat="1" applyFont="1" applyFill="1" applyBorder="1" applyAlignment="1" applyProtection="1">
      <alignment shrinkToFit="1"/>
      <protection locked="0"/>
    </xf>
    <xf numFmtId="0" fontId="6" fillId="7" borderId="0" xfId="0" applyFont="1" applyFill="1" applyBorder="1" applyAlignment="1">
      <alignment wrapText="1"/>
    </xf>
    <xf numFmtId="49" fontId="0" fillId="7" borderId="0" xfId="0" applyNumberFormat="1" applyFill="1" applyBorder="1" applyAlignment="1" applyProtection="1">
      <alignment shrinkToFit="1"/>
      <protection locked="0"/>
    </xf>
    <xf numFmtId="0" fontId="8" fillId="0" borderId="0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49" fontId="8" fillId="7" borderId="0" xfId="0" applyNumberFormat="1" applyFont="1" applyFill="1" applyBorder="1" applyAlignment="1" applyProtection="1">
      <alignment shrinkToFit="1"/>
      <protection locked="0"/>
    </xf>
    <xf numFmtId="49" fontId="0" fillId="7" borderId="0" xfId="0" applyNumberFormat="1" applyFont="1" applyFill="1" applyBorder="1" applyAlignment="1" applyProtection="1">
      <alignment shrinkToFit="1"/>
      <protection locked="0"/>
    </xf>
    <xf numFmtId="41" fontId="8" fillId="7" borderId="16" xfId="0" applyNumberFormat="1" applyFont="1" applyFill="1" applyBorder="1" applyAlignment="1" applyProtection="1">
      <alignment vertical="center" wrapText="1" shrinkToFit="1"/>
      <protection hidden="1"/>
    </xf>
    <xf numFmtId="41" fontId="0" fillId="7" borderId="16" xfId="0" applyNumberFormat="1" applyFont="1" applyFill="1" applyBorder="1" applyAlignment="1" applyProtection="1">
      <alignment vertical="center" wrapText="1" shrinkToFit="1"/>
      <protection hidden="1"/>
    </xf>
    <xf numFmtId="0" fontId="0" fillId="13" borderId="17" xfId="0" applyFont="1" applyFill="1" applyBorder="1" applyAlignment="1">
      <alignment horizontal="left"/>
    </xf>
    <xf numFmtId="41" fontId="0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41" fontId="0" fillId="7" borderId="15" xfId="0" applyNumberFormat="1" applyFont="1" applyFill="1" applyBorder="1" applyAlignment="1" applyProtection="1">
      <alignment horizontal="center" vertical="center" wrapText="1" shrinkToFit="1"/>
      <protection hidden="1"/>
    </xf>
    <xf numFmtId="41" fontId="0" fillId="7" borderId="18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7" borderId="14" xfId="0" applyNumberFormat="1" applyFont="1" applyFill="1" applyBorder="1" applyAlignment="1" applyProtection="1">
      <alignment horizontal="center" vertical="center" shrinkToFit="1"/>
      <protection locked="0"/>
    </xf>
    <xf numFmtId="2" fontId="0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0" fillId="25" borderId="14" xfId="0" applyNumberFormat="1" applyFont="1" applyFill="1" applyBorder="1" applyAlignment="1" applyProtection="1">
      <alignment horizontal="center" vertical="center" shrinkToFit="1"/>
      <protection hidden="1"/>
    </xf>
    <xf numFmtId="49" fontId="0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" xfId="0" applyNumberFormat="1" applyFont="1" applyFill="1" applyBorder="1" applyAlignment="1" applyProtection="1">
      <alignment horizontal="left" vertical="center" wrapText="1"/>
      <protection locked="0"/>
    </xf>
    <xf numFmtId="49" fontId="0" fillId="7" borderId="16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7" borderId="16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0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50" fillId="13" borderId="0" xfId="0" applyFont="1" applyFill="1" applyAlignment="1">
      <alignment horizontal="center" vertical="center" wrapText="1"/>
    </xf>
    <xf numFmtId="49" fontId="8" fillId="7" borderId="9" xfId="0" applyNumberFormat="1" applyFont="1" applyFill="1" applyBorder="1" applyAlignment="1" applyProtection="1">
      <alignment horizontal="center" shrinkToFit="1"/>
      <protection locked="0"/>
    </xf>
    <xf numFmtId="0" fontId="8" fillId="7" borderId="9" xfId="0" applyFont="1" applyFill="1" applyBorder="1" applyAlignment="1">
      <alignment horizontal="center"/>
    </xf>
    <xf numFmtId="49" fontId="0" fillId="7" borderId="0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>
      <alignment horizontal="center"/>
    </xf>
    <xf numFmtId="0" fontId="49" fillId="7" borderId="0" xfId="0" applyFont="1" applyFill="1" applyBorder="1" applyAlignment="1">
      <alignment horizontal="left" wrapText="1"/>
    </xf>
    <xf numFmtId="0" fontId="0" fillId="7" borderId="0" xfId="0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 vertical="top"/>
    </xf>
    <xf numFmtId="0" fontId="49" fillId="7" borderId="0" xfId="0" applyFont="1" applyFill="1" applyBorder="1" applyAlignment="1">
      <alignment horizontal="left"/>
    </xf>
    <xf numFmtId="0" fontId="48" fillId="7" borderId="0" xfId="0" applyFont="1" applyFill="1" applyBorder="1" applyAlignment="1">
      <alignment horizontal="left"/>
    </xf>
    <xf numFmtId="49" fontId="8" fillId="7" borderId="9" xfId="0" applyNumberFormat="1" applyFont="1" applyFill="1" applyBorder="1" applyAlignment="1" applyProtection="1">
      <alignment horizontal="left" shrinkToFit="1"/>
      <protection locked="0"/>
    </xf>
    <xf numFmtId="0" fontId="0" fillId="7" borderId="1" xfId="0" applyNumberFormat="1" applyFont="1" applyFill="1" applyBorder="1" applyAlignment="1" applyProtection="1">
      <alignment horizontal="center" vertical="center" shrinkToFit="1"/>
      <protection locked="0"/>
    </xf>
    <xf numFmtId="2" fontId="0" fillId="25" borderId="1" xfId="0" applyNumberFormat="1" applyFont="1" applyFill="1" applyBorder="1" applyAlignment="1" applyProtection="1">
      <alignment horizontal="center" vertical="center" shrinkToFit="1"/>
      <protection hidden="1"/>
    </xf>
    <xf numFmtId="2" fontId="0" fillId="7" borderId="16" xfId="0" applyNumberFormat="1" applyFont="1" applyFill="1" applyBorder="1" applyAlignment="1" applyProtection="1">
      <alignment horizontal="center" vertical="center" shrinkToFit="1"/>
      <protection locked="0"/>
    </xf>
    <xf numFmtId="2" fontId="0" fillId="7" borderId="15" xfId="0" applyNumberFormat="1" applyFont="1" applyFill="1" applyBorder="1" applyAlignment="1" applyProtection="1">
      <alignment horizontal="center" vertical="center" shrinkToFit="1"/>
      <protection locked="0"/>
    </xf>
    <xf numFmtId="2" fontId="0" fillId="7" borderId="18" xfId="0" applyNumberFormat="1" applyFont="1" applyFill="1" applyBorder="1" applyAlignment="1" applyProtection="1">
      <alignment horizontal="center" vertical="center" shrinkToFit="1"/>
      <protection locked="0"/>
    </xf>
    <xf numFmtId="0" fontId="2" fillId="7" borderId="0" xfId="0" applyFont="1" applyFill="1" applyBorder="1" applyAlignment="1">
      <alignment horizontal="left" wrapText="1"/>
    </xf>
    <xf numFmtId="0" fontId="8" fillId="7" borderId="0" xfId="0" applyFont="1" applyFill="1" applyBorder="1" applyAlignment="1">
      <alignment horizontal="left" wrapText="1"/>
    </xf>
    <xf numFmtId="0" fontId="51" fillId="25" borderId="9" xfId="0" applyNumberFormat="1" applyFont="1" applyFill="1" applyBorder="1" applyAlignment="1" applyProtection="1">
      <alignment horizontal="center" shrinkToFit="1"/>
      <protection hidden="1"/>
    </xf>
    <xf numFmtId="0" fontId="7" fillId="7" borderId="16" xfId="0" applyFont="1" applyFill="1" applyBorder="1" applyAlignment="1">
      <alignment horizontal="left" vertical="center" wrapText="1"/>
    </xf>
    <xf numFmtId="0" fontId="7" fillId="7" borderId="15" xfId="0" applyFont="1" applyFill="1" applyBorder="1" applyAlignment="1">
      <alignment horizontal="left" vertical="center" wrapText="1"/>
    </xf>
    <xf numFmtId="0" fontId="7" fillId="7" borderId="18" xfId="0" applyFont="1" applyFill="1" applyBorder="1" applyAlignment="1">
      <alignment horizontal="left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0" fontId="48" fillId="7" borderId="0" xfId="0" applyFont="1" applyFill="1" applyBorder="1" applyAlignment="1">
      <alignment horizontal="left"/>
    </xf>
    <xf numFmtId="1" fontId="0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7" borderId="17" xfId="0" applyFont="1" applyFill="1" applyBorder="1" applyAlignment="1">
      <alignment horizontal="center" wrapText="1"/>
    </xf>
    <xf numFmtId="0" fontId="6" fillId="7" borderId="0" xfId="0" applyFont="1" applyFill="1" applyBorder="1" applyAlignment="1">
      <alignment horizontal="center" vertical="top"/>
    </xf>
    <xf numFmtId="2" fontId="51" fillId="25" borderId="9" xfId="0" applyNumberFormat="1" applyFont="1" applyFill="1" applyBorder="1" applyAlignment="1" applyProtection="1">
      <alignment horizontal="center" shrinkToFit="1"/>
      <protection hidden="1"/>
    </xf>
    <xf numFmtId="0" fontId="8" fillId="7" borderId="0" xfId="0" applyFont="1" applyFill="1" applyBorder="1" applyAlignment="1">
      <alignment horizontal="left"/>
    </xf>
    <xf numFmtId="0" fontId="2" fillId="14" borderId="1" xfId="0" applyFont="1" applyFill="1" applyBorder="1" applyAlignment="1">
      <alignment horizontal="center" vertical="center" wrapText="1"/>
    </xf>
    <xf numFmtId="0" fontId="2" fillId="14" borderId="16" xfId="0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 wrapText="1"/>
    </xf>
    <xf numFmtId="0" fontId="2" fillId="14" borderId="18" xfId="0" applyFont="1" applyFill="1" applyBorder="1" applyAlignment="1">
      <alignment horizontal="center" vertical="center" wrapText="1"/>
    </xf>
    <xf numFmtId="49" fontId="0" fillId="7" borderId="9" xfId="0" applyNumberFormat="1" applyFill="1" applyBorder="1" applyAlignment="1" applyProtection="1">
      <alignment horizontal="center" shrinkToFit="1"/>
      <protection locked="0"/>
    </xf>
    <xf numFmtId="0" fontId="8" fillId="7" borderId="0" xfId="0" applyFont="1" applyFill="1" applyBorder="1" applyAlignment="1">
      <alignment horizontal="right" vertical="center"/>
    </xf>
    <xf numFmtId="2" fontId="0" fillId="25" borderId="19" xfId="0" applyNumberFormat="1" applyFont="1" applyFill="1" applyBorder="1" applyAlignment="1" applyProtection="1">
      <alignment horizontal="center" vertical="center" shrinkToFit="1"/>
      <protection hidden="1"/>
    </xf>
    <xf numFmtId="2" fontId="0" fillId="25" borderId="20" xfId="0" applyNumberFormat="1" applyFont="1" applyFill="1" applyBorder="1" applyAlignment="1" applyProtection="1">
      <alignment horizontal="center" vertical="center" shrinkToFit="1"/>
      <protection hidden="1"/>
    </xf>
    <xf numFmtId="2" fontId="0" fillId="25" borderId="21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20" xfId="0" applyNumberFormat="1" applyFont="1" applyFill="1" applyBorder="1" applyAlignment="1" applyProtection="1">
      <alignment horizontal="center" vertical="center" shrinkToFit="1"/>
      <protection hidden="1"/>
    </xf>
    <xf numFmtId="0" fontId="0" fillId="25" borderId="21" xfId="0" applyNumberFormat="1" applyFont="1" applyFill="1" applyBorder="1" applyAlignment="1" applyProtection="1">
      <alignment horizontal="center" vertical="center" shrinkToFit="1"/>
      <protection hidden="1"/>
    </xf>
    <xf numFmtId="41" fontId="8" fillId="7" borderId="9" xfId="0" applyNumberFormat="1" applyFont="1" applyFill="1" applyBorder="1" applyAlignment="1" applyProtection="1">
      <alignment horizontal="center" shrinkToFit="1"/>
      <protection locked="0"/>
    </xf>
    <xf numFmtId="41" fontId="8" fillId="7" borderId="16" xfId="0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15" xfId="0" applyBorder="1" applyAlignment="1">
      <alignment horizontal="left"/>
    </xf>
    <xf numFmtId="0" fontId="0" fillId="0" borderId="18" xfId="0" applyBorder="1" applyAlignment="1">
      <alignment horizontal="left"/>
    </xf>
    <xf numFmtId="41" fontId="8" fillId="7" borderId="15" xfId="0" applyNumberFormat="1" applyFont="1" applyFill="1" applyBorder="1" applyAlignment="1" applyProtection="1">
      <alignment horizontal="center" vertical="center" wrapText="1" shrinkToFit="1"/>
      <protection hidden="1"/>
    </xf>
    <xf numFmtId="41" fontId="8" fillId="7" borderId="18" xfId="0" applyNumberFormat="1" applyFont="1" applyFill="1" applyBorder="1" applyAlignment="1" applyProtection="1">
      <alignment horizontal="center" vertical="center" wrapText="1" shrinkToFit="1"/>
      <protection hidden="1"/>
    </xf>
    <xf numFmtId="49" fontId="3" fillId="7" borderId="9" xfId="0" applyNumberFormat="1" applyFont="1" applyFill="1" applyBorder="1" applyAlignment="1" applyProtection="1">
      <alignment horizontal="center"/>
      <protection locked="0"/>
    </xf>
    <xf numFmtId="0" fontId="0" fillId="7" borderId="0" xfId="0" applyFont="1" applyFill="1" applyBorder="1" applyAlignment="1">
      <alignment horizontal="left"/>
    </xf>
    <xf numFmtId="14" fontId="42" fillId="13" borderId="0" xfId="78" applyNumberFormat="1" applyFont="1" applyFill="1" applyBorder="1" applyAlignment="1" applyProtection="1">
      <alignment horizontal="center"/>
      <protection hidden="1"/>
    </xf>
    <xf numFmtId="174" fontId="38" fillId="13" borderId="0" xfId="78" applyNumberFormat="1" applyFont="1" applyFill="1" applyBorder="1" applyAlignment="1" applyProtection="1">
      <alignment horizontal="left"/>
      <protection hidden="1"/>
    </xf>
    <xf numFmtId="0" fontId="47" fillId="13" borderId="0" xfId="62" applyNumberFormat="1" applyFont="1" applyFill="1" applyAlignment="1" applyProtection="1">
      <alignment/>
      <protection hidden="1"/>
    </xf>
    <xf numFmtId="0" fontId="39" fillId="7" borderId="13" xfId="78" applyNumberFormat="1" applyFont="1" applyFill="1" applyBorder="1" applyAlignment="1" applyProtection="1">
      <alignment horizontal="left" shrinkToFit="1"/>
      <protection hidden="1"/>
    </xf>
    <xf numFmtId="0" fontId="39" fillId="7" borderId="22" xfId="78" applyNumberFormat="1" applyFont="1" applyFill="1" applyBorder="1" applyAlignment="1" applyProtection="1">
      <alignment horizontal="left" shrinkToFit="1"/>
      <protection hidden="1"/>
    </xf>
    <xf numFmtId="0" fontId="44" fillId="7" borderId="16" xfId="78" applyNumberFormat="1" applyFont="1" applyFill="1" applyBorder="1" applyAlignment="1" applyProtection="1">
      <alignment horizontal="left" shrinkToFit="1"/>
      <protection hidden="1"/>
    </xf>
    <xf numFmtId="0" fontId="44" fillId="7" borderId="15" xfId="78" applyNumberFormat="1" applyFont="1" applyFill="1" applyBorder="1" applyAlignment="1" applyProtection="1">
      <alignment horizontal="left" shrinkToFit="1"/>
      <protection hidden="1"/>
    </xf>
    <xf numFmtId="0" fontId="44" fillId="7" borderId="18" xfId="78" applyNumberFormat="1" applyFont="1" applyFill="1" applyBorder="1" applyAlignment="1" applyProtection="1">
      <alignment horizontal="left" shrinkToFit="1"/>
      <protection hidden="1"/>
    </xf>
    <xf numFmtId="0" fontId="39" fillId="7" borderId="1" xfId="78" applyNumberFormat="1" applyFont="1" applyFill="1" applyBorder="1" applyAlignment="1" applyProtection="1">
      <alignment horizontal="left" shrinkToFit="1"/>
      <protection hidden="1"/>
    </xf>
    <xf numFmtId="0" fontId="39" fillId="7" borderId="1" xfId="78" applyNumberFormat="1" applyFont="1" applyFill="1" applyBorder="1" applyAlignment="1" applyProtection="1">
      <alignment horizontal="left"/>
      <protection hidden="1"/>
    </xf>
    <xf numFmtId="0" fontId="39" fillId="7" borderId="16" xfId="78" applyNumberFormat="1" applyFont="1" applyFill="1" applyBorder="1" applyAlignment="1" applyProtection="1">
      <alignment horizontal="left" shrinkToFit="1"/>
      <protection hidden="1"/>
    </xf>
    <xf numFmtId="0" fontId="39" fillId="7" borderId="18" xfId="78" applyNumberFormat="1" applyFont="1" applyFill="1" applyBorder="1" applyAlignment="1" applyProtection="1">
      <alignment horizontal="left" shrinkToFit="1"/>
      <protection hidden="1"/>
    </xf>
    <xf numFmtId="14" fontId="12" fillId="13" borderId="0" xfId="78" applyNumberFormat="1" applyFont="1" applyFill="1" applyAlignment="1" applyProtection="1">
      <alignment horizontal="center"/>
      <protection hidden="1"/>
    </xf>
    <xf numFmtId="174" fontId="11" fillId="13" borderId="0" xfId="78" applyNumberFormat="1" applyFont="1" applyFill="1" applyBorder="1" applyAlignment="1" applyProtection="1">
      <alignment horizontal="left"/>
      <protection hidden="1"/>
    </xf>
    <xf numFmtId="0" fontId="18" fillId="13" borderId="0" xfId="62" applyNumberFormat="1" applyFont="1" applyFill="1" applyAlignment="1" applyProtection="1">
      <alignment/>
      <protection hidden="1"/>
    </xf>
  </cellXfs>
  <cellStyles count="81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бзац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Блок" xfId="58"/>
    <cellStyle name="Ввод " xfId="59"/>
    <cellStyle name="Вывод" xfId="60"/>
    <cellStyle name="Вычисление" xfId="61"/>
    <cellStyle name="Hyperlink" xfId="62"/>
    <cellStyle name="Дата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головокБланка" xfId="70"/>
    <cellStyle name="ЗаголовокТаблицы" xfId="71"/>
    <cellStyle name="ЗвездочкаСноски" xfId="72"/>
    <cellStyle name="Итог" xfId="73"/>
    <cellStyle name="Контрольная ячейка" xfId="74"/>
    <cellStyle name="Название" xfId="75"/>
    <cellStyle name="Нейтральный" xfId="76"/>
    <cellStyle name="Обычный_95383+" xfId="77"/>
    <cellStyle name="Обычный_ПС 112 электронный денежный перевод11111" xfId="78"/>
    <cellStyle name="Followed Hyperlink" xfId="79"/>
    <cellStyle name="Плохой" xfId="80"/>
    <cellStyle name="Подпись" xfId="81"/>
    <cellStyle name="Подстрочный" xfId="82"/>
    <cellStyle name="ПоляЗаполнения" xfId="83"/>
    <cellStyle name="Пояснение" xfId="84"/>
    <cellStyle name="Приложение" xfId="85"/>
    <cellStyle name="Примечание" xfId="86"/>
    <cellStyle name="Percent" xfId="87"/>
    <cellStyle name="Связанная ячейка" xfId="88"/>
    <cellStyle name="Табличный" xfId="89"/>
    <cellStyle name="Текст предупреждения" xfId="90"/>
    <cellStyle name="ТекстСноски" xfId="91"/>
    <cellStyle name="Comma" xfId="92"/>
    <cellStyle name="Comma [0]" xfId="93"/>
    <cellStyle name="Хороший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140</xdr:col>
      <xdr:colOff>38100</xdr:colOff>
      <xdr:row>92</xdr:row>
      <xdr:rowOff>0</xdr:rowOff>
    </xdr:from>
    <xdr:to>
      <xdr:col>146</xdr:col>
      <xdr:colOff>38100</xdr:colOff>
      <xdr:row>92</xdr:row>
      <xdr:rowOff>285750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210925" y="22926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147</xdr:col>
      <xdr:colOff>28575</xdr:colOff>
      <xdr:row>92</xdr:row>
      <xdr:rowOff>0</xdr:rowOff>
    </xdr:from>
    <xdr:to>
      <xdr:col>153</xdr:col>
      <xdr:colOff>28575</xdr:colOff>
      <xdr:row>92</xdr:row>
      <xdr:rowOff>285750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658600" y="22926675"/>
          <a:ext cx="381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Work_BDB\LAWYER_BDB\Shchebeliova\&#1042;%20&#1073;&#1072;&#1079;&#1077;\&#1058;&#1058;&#105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Work_BDB\LAWYER_BDB\Volkovets\&#1050;&#1086;&#1088;&#1079;&#1080;&#1085;&#1072;\&#1056;&#1045;&#1050;&#1054;&#1052;&#1045;&#1053;&#1044;&#1040;&#1062;&#1048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&#1056;&#1077;&#1077;&#1089;&#1090;&#1088;%20&#1076;&#1086;&#1082;&#1091;&#1084;&#1077;&#1085;&#1090;&#1086;&#1074;\&#1056;&#1072;&#1073;&#1086;&#1095;&#1072;&#1103;%20&#1087;&#1072;&#1087;&#1082;&#1072;\&#1092;&#1086;&#1088;&#1084;&#1072;%20&#1082;&#1072;&#1088;&#1090;&#1086;&#1095;&#1082;&#1080;%20&#1076;&#1086;&#1082;&#1091;&#1084;&#1077;&#1085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ейскурант"/>
      <sheetName val="Счет-фактура"/>
      <sheetName val="НДС ТТН"/>
      <sheetName val="с НДСТТН"/>
      <sheetName val="масса к ТТН"/>
      <sheetName val="к счет-ф"/>
      <sheetName val="Протокол"/>
      <sheetName val="к протоколу"/>
      <sheetName val="ТН-2(кн)"/>
      <sheetName val="ТН-2 прил"/>
      <sheetName val="НДС"/>
      <sheetName val="с НДС"/>
      <sheetName val="ТН-2 (альбомн)"/>
      <sheetName val="ТН-2(прил)"/>
      <sheetName val="НДС (2)"/>
      <sheetName val="с НДС (2)"/>
      <sheetName val="ТТН стр.1  (альбомная)"/>
      <sheetName val="ТТН стр.2  (альбомная)"/>
      <sheetName val="Лист2 (4)"/>
      <sheetName val="Лист2 (6)"/>
      <sheetName val="ТТН прил"/>
      <sheetName val="ТТН  стр.1 (книжная)"/>
      <sheetName val="ТТН прилож"/>
      <sheetName val="ТТН стр.2 книжн "/>
      <sheetName val="кол-во к ТТН"/>
      <sheetName val="Лист2 (2)"/>
      <sheetName val="Лист2 (3)"/>
      <sheetName val="Лист2 (5)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омендации"/>
      <sheetName val="Пропись 1-ой строкой"/>
      <sheetName val="Пропись 2-я строками"/>
      <sheetName val="Пропись 3-я строками"/>
      <sheetName val="Округление до 50 руб."/>
      <sheetName val="Разное"/>
      <sheetName val="Доработ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Карточки документа"/>
      <sheetName val="Служебный"/>
    </sheetNames>
    <sheetDataSet>
      <sheetData sheetId="1">
        <row r="4">
          <cell r="A4" t="str">
            <v>Управление производства компьютерных юридических баз данных</v>
          </cell>
          <cell r="B4" t="str">
            <v>все сотрудники;</v>
          </cell>
          <cell r="C4" t="str">
            <v>запись</v>
          </cell>
          <cell r="D4" t="str">
            <v>Базовая документация</v>
          </cell>
          <cell r="E4" t="str">
            <v>срок прекращения действия - </v>
          </cell>
          <cell r="F4" t="str">
            <v>не проводился</v>
          </cell>
        </row>
        <row r="5">
          <cell r="A5" t="str">
            <v>Правовой аналитический отдел</v>
          </cell>
          <cell r="B5" t="str">
            <v>все руководители;</v>
          </cell>
          <cell r="C5" t="str">
            <v>регламентирующий документ</v>
          </cell>
          <cell r="D5" t="str">
            <v>Функциональная документация</v>
          </cell>
        </row>
        <row r="6">
          <cell r="A6" t="str">
            <v>Сектор Быстрый поиск</v>
          </cell>
          <cell r="B6" t="str">
            <v>руководители компании;</v>
          </cell>
          <cell r="D6" t="str">
            <v>Взаимодействия документация</v>
          </cell>
        </row>
        <row r="7">
          <cell r="A7" t="str">
            <v>Отдел обработки авторских материалов</v>
          </cell>
          <cell r="D7" t="str">
            <v>Административная документация</v>
          </cell>
        </row>
        <row r="8">
          <cell r="A8" t="str">
            <v>Технологический сектор Отдела обработки авторских материалов</v>
          </cell>
          <cell r="D8" t="str">
            <v>Документация результатов</v>
          </cell>
        </row>
        <row r="9">
          <cell r="A9" t="str">
            <v>Редакционный сектор Отдела обработки авторских материалов</v>
          </cell>
          <cell r="D9" t="str">
            <v>Документация учета</v>
          </cell>
        </row>
        <row r="10">
          <cell r="A10" t="str">
            <v>Отдел обработки правовых документов</v>
          </cell>
          <cell r="D10" t="str">
            <v>Плановая документация</v>
          </cell>
        </row>
        <row r="11">
          <cell r="A11" t="str">
            <v>Сектор администрирования Отдела обработки правовых документов</v>
          </cell>
        </row>
        <row r="12">
          <cell r="A12" t="str">
            <v>Редакционный сектор Отдела обработки правовых документов</v>
          </cell>
        </row>
        <row r="13">
          <cell r="A13" t="str">
            <v>Технологический сектор Отдела обработки правовых документов</v>
          </cell>
        </row>
        <row r="14">
          <cell r="A14" t="str">
            <v>Юридический сектор Отдела обработки правовых документов</v>
          </cell>
        </row>
        <row r="15">
          <cell r="A15" t="str">
            <v>Отдел производства баз данных Деловые Бумаги</v>
          </cell>
        </row>
        <row r="17">
          <cell r="A17" t="str">
            <v>Управление Продажи: Минск и Минская область</v>
          </cell>
        </row>
        <row r="18">
          <cell r="A18" t="str">
            <v>Отдел по работе с клиентами N 1</v>
          </cell>
        </row>
        <row r="19">
          <cell r="A19" t="str">
            <v>Отдел по работе с клиентами N 2</v>
          </cell>
        </row>
        <row r="20">
          <cell r="A20" t="str">
            <v>Отдел по работе с клиентами N 3</v>
          </cell>
        </row>
        <row r="21">
          <cell r="A21" t="str">
            <v>Отдел по работе с клиентами N 4</v>
          </cell>
        </row>
        <row r="22">
          <cell r="A22" t="str">
            <v>Отдел обслуживания клиентов Минской области</v>
          </cell>
        </row>
        <row r="23">
          <cell r="A23" t="str">
            <v>Сектор управления делами Управления Продажи: Минск и Минская область</v>
          </cell>
        </row>
        <row r="24">
          <cell r="A24" t="str">
            <v>Сектор Восстановление клиентов</v>
          </cell>
        </row>
        <row r="25">
          <cell r="A25" t="str">
            <v>Отдел продаж</v>
          </cell>
        </row>
        <row r="26">
          <cell r="A26" t="str">
            <v>Отдел исследования клиентского рынка</v>
          </cell>
        </row>
        <row r="27">
          <cell r="A27" t="str">
            <v>Аналитическая группа</v>
          </cell>
        </row>
        <row r="28">
          <cell r="A28" t="str">
            <v>Информационный отдел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6"/>
  </sheetPr>
  <dimension ref="B2:GL121"/>
  <sheetViews>
    <sheetView tabSelected="1" view="pageBreakPreview" zoomScaleSheetLayoutView="100" zoomScalePageLayoutView="0" workbookViewId="0" topLeftCell="A38">
      <selection activeCell="AS48" sqref="AS48:BE48"/>
    </sheetView>
  </sheetViews>
  <sheetFormatPr defaultColWidth="1.00390625" defaultRowHeight="11.25" customHeight="1"/>
  <cols>
    <col min="1" max="1" width="1.12109375" style="3" customWidth="1"/>
    <col min="2" max="12" width="1.00390625" style="3" customWidth="1"/>
    <col min="13" max="13" width="3.625" style="3" customWidth="1"/>
    <col min="14" max="24" width="1.00390625" style="3" customWidth="1"/>
    <col min="25" max="25" width="4.625" style="3" customWidth="1"/>
    <col min="26" max="39" width="1.00390625" style="3" customWidth="1"/>
    <col min="40" max="40" width="4.50390625" style="3" customWidth="1"/>
    <col min="41" max="41" width="1.00390625" style="3" customWidth="1"/>
    <col min="42" max="43" width="1.00390625" style="3" hidden="1" customWidth="1"/>
    <col min="44" max="44" width="0.12890625" style="3" customWidth="1"/>
    <col min="45" max="53" width="1.00390625" style="3" customWidth="1"/>
    <col min="54" max="54" width="0.5" style="3" customWidth="1"/>
    <col min="55" max="55" width="1.00390625" style="3" customWidth="1"/>
    <col min="56" max="56" width="0.5" style="3" customWidth="1"/>
    <col min="57" max="67" width="1.00390625" style="3" customWidth="1"/>
    <col min="68" max="68" width="1.37890625" style="3" customWidth="1"/>
    <col min="69" max="94" width="1.00390625" style="3" customWidth="1"/>
    <col min="95" max="95" width="0.875" style="3" customWidth="1"/>
    <col min="96" max="98" width="1.00390625" style="3" hidden="1" customWidth="1"/>
    <col min="99" max="111" width="1.00390625" style="3" customWidth="1"/>
    <col min="112" max="112" width="0.6171875" style="3" customWidth="1"/>
    <col min="113" max="113" width="0.875" style="3" customWidth="1"/>
    <col min="114" max="114" width="0.12890625" style="3" hidden="1" customWidth="1"/>
    <col min="115" max="115" width="1.00390625" style="3" hidden="1" customWidth="1"/>
    <col min="116" max="116" width="0.12890625" style="3" hidden="1" customWidth="1"/>
    <col min="117" max="117" width="0.875" style="3" hidden="1" customWidth="1"/>
    <col min="118" max="119" width="0.12890625" style="3" hidden="1" customWidth="1"/>
    <col min="120" max="120" width="0.37109375" style="3" customWidth="1"/>
    <col min="121" max="137" width="1.00390625" style="3" customWidth="1"/>
    <col min="138" max="138" width="13.375" style="3" customWidth="1"/>
    <col min="139" max="139" width="0.12890625" style="3" customWidth="1"/>
    <col min="140" max="140" width="1.00390625" style="3" hidden="1" customWidth="1"/>
    <col min="141" max="141" width="1.00390625" style="3" customWidth="1"/>
    <col min="142" max="142" width="20.00390625" style="3" hidden="1" customWidth="1"/>
    <col min="143" max="152" width="1.00390625" style="3" customWidth="1"/>
    <col min="153" max="153" width="1.875" style="3" hidden="1" customWidth="1"/>
    <col min="154" max="16384" width="1.00390625" style="3" customWidth="1"/>
  </cols>
  <sheetData>
    <row r="1" ht="5.25" customHeight="1"/>
    <row r="2" spans="2:142" s="6" customFormat="1" ht="12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52" t="s">
        <v>5</v>
      </c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L2" s="6" t="s">
        <v>82</v>
      </c>
    </row>
    <row r="3" spans="2:142" ht="6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L3" s="6" t="s">
        <v>83</v>
      </c>
    </row>
    <row r="4" spans="2:142" ht="12.75" customHeight="1">
      <c r="B4" s="1"/>
      <c r="C4" s="176" t="s">
        <v>106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6"/>
      <c r="AI4" s="176"/>
      <c r="AJ4" s="176"/>
      <c r="AK4" s="176"/>
      <c r="AL4" s="176"/>
      <c r="AM4" s="176"/>
      <c r="AN4" s="176"/>
      <c r="AO4" s="176"/>
      <c r="AP4" s="176"/>
      <c r="AQ4" s="176"/>
      <c r="AR4" s="176"/>
      <c r="AS4" s="176"/>
      <c r="AT4" s="176"/>
      <c r="AU4" s="176"/>
      <c r="AV4" s="176"/>
      <c r="AW4" s="176"/>
      <c r="AX4" s="176"/>
      <c r="AY4" s="176"/>
      <c r="AZ4" s="176"/>
      <c r="BA4" s="176"/>
      <c r="BB4" s="176"/>
      <c r="BC4" s="176"/>
      <c r="BD4" s="176"/>
      <c r="BE4" s="176"/>
      <c r="BF4" s="176"/>
      <c r="BG4" s="176"/>
      <c r="BH4" s="176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7"/>
      <c r="CM4" s="127"/>
      <c r="CN4" s="127"/>
      <c r="CO4" s="127"/>
      <c r="CP4" s="127"/>
      <c r="CQ4" s="127"/>
      <c r="CR4" s="127"/>
      <c r="CS4" s="127"/>
      <c r="CT4" s="127"/>
      <c r="CU4" s="127"/>
      <c r="CV4" s="127"/>
      <c r="CW4" s="127"/>
      <c r="CX4" s="127"/>
      <c r="CY4" s="127"/>
      <c r="CZ4" s="127"/>
      <c r="DA4" s="127"/>
      <c r="DB4" s="127"/>
      <c r="DC4" s="127"/>
      <c r="DD4" s="127"/>
      <c r="DE4" s="127"/>
      <c r="DF4" s="127"/>
      <c r="DG4" s="127"/>
      <c r="DH4" s="127"/>
      <c r="DI4" s="127"/>
      <c r="DJ4" s="127"/>
      <c r="DK4" s="127"/>
      <c r="DL4" s="127"/>
      <c r="DM4" s="127"/>
      <c r="DN4" s="127"/>
      <c r="DO4" s="127"/>
      <c r="DP4" s="127"/>
      <c r="DQ4" s="127"/>
      <c r="DR4" s="127"/>
      <c r="DS4" s="127"/>
      <c r="DT4" s="127"/>
      <c r="DU4" s="127"/>
      <c r="DV4" s="127"/>
      <c r="DW4" s="127"/>
      <c r="DX4" s="127"/>
      <c r="DY4" s="127"/>
      <c r="DZ4" s="127"/>
      <c r="EA4" s="127"/>
      <c r="EB4" s="127"/>
      <c r="EC4" s="127"/>
      <c r="ED4" s="127"/>
      <c r="EE4" s="127"/>
      <c r="EF4" s="127"/>
      <c r="EG4" s="127"/>
      <c r="EH4" s="127"/>
      <c r="EI4" s="88"/>
      <c r="EJ4" s="1"/>
      <c r="EL4" s="6" t="s">
        <v>84</v>
      </c>
    </row>
    <row r="5" spans="2:142" ht="9.75" customHeight="1">
      <c r="B5" s="1"/>
      <c r="C5" s="155" t="s">
        <v>4</v>
      </c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I5" s="155"/>
      <c r="AJ5" s="155"/>
      <c r="AK5" s="155"/>
      <c r="AL5" s="155"/>
      <c r="AM5" s="155"/>
      <c r="AN5" s="155"/>
      <c r="AO5" s="155"/>
      <c r="AP5" s="155"/>
      <c r="AQ5" s="155"/>
      <c r="AR5" s="155"/>
      <c r="AS5" s="155"/>
      <c r="AT5" s="155"/>
      <c r="AU5" s="155"/>
      <c r="AV5" s="155"/>
      <c r="AW5" s="155"/>
      <c r="AX5" s="155"/>
      <c r="AY5" s="155"/>
      <c r="AZ5" s="155"/>
      <c r="BA5" s="155"/>
      <c r="BB5" s="155"/>
      <c r="BC5" s="155"/>
      <c r="BD5" s="155"/>
      <c r="BE5" s="155"/>
      <c r="BF5" s="155"/>
      <c r="BG5" s="155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54" t="s">
        <v>100</v>
      </c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4"/>
      <c r="DS5" s="154"/>
      <c r="DT5" s="154"/>
      <c r="DU5" s="154"/>
      <c r="DV5" s="154"/>
      <c r="DW5" s="154"/>
      <c r="DX5" s="154"/>
      <c r="DY5" s="154"/>
      <c r="DZ5" s="154"/>
      <c r="EA5" s="154"/>
      <c r="EB5" s="154"/>
      <c r="EC5" s="154"/>
      <c r="ED5" s="154"/>
      <c r="EE5" s="154"/>
      <c r="EF5" s="154"/>
      <c r="EG5" s="154"/>
      <c r="EH5" s="154"/>
      <c r="EI5" s="86"/>
      <c r="EJ5" s="1"/>
      <c r="EL5" s="6" t="s">
        <v>85</v>
      </c>
    </row>
    <row r="6" spans="2:142" ht="9.7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103"/>
      <c r="CS6" s="103"/>
      <c r="CT6" s="103"/>
      <c r="CU6" s="103"/>
      <c r="CV6" s="103"/>
      <c r="CW6" s="103"/>
      <c r="CX6" s="103"/>
      <c r="CY6" s="103"/>
      <c r="CZ6" s="103"/>
      <c r="DA6" s="103"/>
      <c r="DB6" s="103"/>
      <c r="DC6" s="103"/>
      <c r="DD6" s="103"/>
      <c r="DE6" s="103"/>
      <c r="DF6" s="103"/>
      <c r="DG6" s="103"/>
      <c r="DH6" s="103"/>
      <c r="DI6" s="103"/>
      <c r="DJ6" s="103"/>
      <c r="DK6" s="103"/>
      <c r="DL6" s="103"/>
      <c r="DM6" s="103"/>
      <c r="DN6" s="103"/>
      <c r="DO6" s="103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1"/>
      <c r="EL6" s="6" t="s">
        <v>86</v>
      </c>
    </row>
    <row r="7" spans="2:142" ht="6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L7" s="6" t="s">
        <v>87</v>
      </c>
    </row>
    <row r="8" spans="2:142" ht="12.75" customHeight="1">
      <c r="B8" s="5"/>
      <c r="C8" s="136" t="s">
        <v>7</v>
      </c>
      <c r="D8" s="136"/>
      <c r="E8" s="136"/>
      <c r="F8" s="136"/>
      <c r="G8" s="136"/>
      <c r="H8" s="136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27"/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27"/>
      <c r="CP8" s="127"/>
      <c r="CQ8" s="127"/>
      <c r="CR8" s="127"/>
      <c r="CS8" s="127"/>
      <c r="CT8" s="127"/>
      <c r="CU8" s="127"/>
      <c r="CV8" s="104"/>
      <c r="CW8" s="104"/>
      <c r="CX8" s="127"/>
      <c r="CY8" s="127"/>
      <c r="CZ8" s="127"/>
      <c r="DA8" s="127"/>
      <c r="DB8" s="127"/>
      <c r="DC8" s="127"/>
      <c r="DD8" s="127"/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7"/>
      <c r="ED8" s="127"/>
      <c r="EE8" s="127"/>
      <c r="EF8" s="127"/>
      <c r="EG8" s="127"/>
      <c r="EH8" s="127"/>
      <c r="EI8" s="88"/>
      <c r="EJ8" s="1"/>
      <c r="EL8" s="6" t="s">
        <v>88</v>
      </c>
    </row>
    <row r="9" spans="2:142" ht="12.75" customHeight="1">
      <c r="B9" s="1"/>
      <c r="C9" s="137" t="s">
        <v>2</v>
      </c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2" t="s">
        <v>107</v>
      </c>
      <c r="Q9" s="132"/>
      <c r="R9" s="132"/>
      <c r="S9" s="137" t="s">
        <v>108</v>
      </c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"/>
      <c r="AG9" s="1" t="s">
        <v>109</v>
      </c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34" t="s">
        <v>3</v>
      </c>
      <c r="CA9" s="134"/>
      <c r="CB9" s="134"/>
      <c r="CC9" s="134"/>
      <c r="CD9" s="134"/>
      <c r="CE9" s="134"/>
      <c r="CF9" s="134"/>
      <c r="CG9" s="134"/>
      <c r="CH9" s="134"/>
      <c r="CI9" s="134"/>
      <c r="CJ9" s="134"/>
      <c r="CK9" s="134"/>
      <c r="CL9" s="134"/>
      <c r="CM9" s="134"/>
      <c r="CN9" s="134"/>
      <c r="CO9" s="134"/>
      <c r="CP9" s="134"/>
      <c r="CQ9" s="134"/>
      <c r="CR9" s="134"/>
      <c r="CS9" s="134"/>
      <c r="CT9" s="134"/>
      <c r="CU9" s="134"/>
      <c r="CV9" s="48"/>
      <c r="CW9" s="48"/>
      <c r="CX9" s="134" t="s">
        <v>6</v>
      </c>
      <c r="CY9" s="134"/>
      <c r="CZ9" s="134"/>
      <c r="DA9" s="134"/>
      <c r="DB9" s="134"/>
      <c r="DC9" s="134"/>
      <c r="DD9" s="134"/>
      <c r="DE9" s="134"/>
      <c r="DF9" s="134"/>
      <c r="DG9" s="134"/>
      <c r="DH9" s="134"/>
      <c r="DI9" s="134"/>
      <c r="DJ9" s="134"/>
      <c r="DK9" s="134"/>
      <c r="DL9" s="134"/>
      <c r="DM9" s="134"/>
      <c r="DN9" s="134"/>
      <c r="DO9" s="134"/>
      <c r="DP9" s="134"/>
      <c r="DQ9" s="134"/>
      <c r="DR9" s="134"/>
      <c r="DS9" s="134"/>
      <c r="DT9" s="134"/>
      <c r="DU9" s="134"/>
      <c r="DV9" s="134"/>
      <c r="DW9" s="134"/>
      <c r="DX9" s="134"/>
      <c r="DY9" s="134"/>
      <c r="DZ9" s="134"/>
      <c r="EA9" s="134"/>
      <c r="EB9" s="134"/>
      <c r="EC9" s="134"/>
      <c r="ED9" s="134"/>
      <c r="EE9" s="134"/>
      <c r="EF9" s="134"/>
      <c r="EG9" s="134"/>
      <c r="EH9" s="134"/>
      <c r="EI9" s="13"/>
      <c r="EJ9" s="1"/>
      <c r="EL9" s="6" t="s">
        <v>89</v>
      </c>
    </row>
    <row r="10" spans="2:142" ht="3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L10" s="6" t="s">
        <v>90</v>
      </c>
    </row>
    <row r="11" spans="2:194" ht="12.75" customHeight="1">
      <c r="B11" s="98"/>
      <c r="C11" s="99" t="s">
        <v>81</v>
      </c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98"/>
      <c r="BB11" s="98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32" t="s">
        <v>0</v>
      </c>
      <c r="CA11" s="132"/>
      <c r="CB11" s="127"/>
      <c r="CC11" s="127"/>
      <c r="CD11" s="127"/>
      <c r="CE11" s="127"/>
      <c r="CF11" s="127"/>
      <c r="CG11" s="132" t="s">
        <v>0</v>
      </c>
      <c r="CH11" s="132"/>
      <c r="CI11" s="1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"/>
      <c r="DD11" s="2"/>
      <c r="DE11" s="2"/>
      <c r="DF11" s="132">
        <v>20</v>
      </c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28"/>
      <c r="DR11" s="128"/>
      <c r="DS11" s="128"/>
      <c r="DT11" s="128"/>
      <c r="DU11" s="128"/>
      <c r="DV11" s="128"/>
      <c r="DW11" s="132" t="s">
        <v>1</v>
      </c>
      <c r="DX11" s="132"/>
      <c r="DY11" s="132"/>
      <c r="DZ11" s="2"/>
      <c r="EA11" s="2"/>
      <c r="EB11" s="106"/>
      <c r="EC11" s="106"/>
      <c r="ED11" s="106"/>
      <c r="EE11" s="106"/>
      <c r="EF11" s="106"/>
      <c r="EG11" s="105"/>
      <c r="EH11" s="2"/>
      <c r="EI11" s="4"/>
      <c r="EJ11" s="1"/>
      <c r="EL11" s="6" t="s">
        <v>91</v>
      </c>
      <c r="EN11" s="126" t="s">
        <v>105</v>
      </c>
      <c r="EO11" s="126"/>
      <c r="EP11" s="126"/>
      <c r="EQ11" s="126"/>
      <c r="ER11" s="126"/>
      <c r="ES11" s="126"/>
      <c r="ET11" s="126"/>
      <c r="EU11" s="126"/>
      <c r="EV11" s="126"/>
      <c r="EW11" s="126"/>
      <c r="EX11" s="126"/>
      <c r="EY11" s="126"/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6"/>
      <c r="FL11" s="126"/>
      <c r="FM11" s="126"/>
      <c r="FN11" s="126"/>
      <c r="FO11" s="126"/>
      <c r="FP11" s="126"/>
      <c r="FQ11" s="126"/>
      <c r="FR11" s="126"/>
      <c r="FS11" s="126"/>
      <c r="FT11" s="126"/>
      <c r="FU11" s="126"/>
      <c r="FV11" s="126"/>
      <c r="FW11" s="126"/>
      <c r="FX11" s="126"/>
      <c r="FY11" s="126"/>
      <c r="FZ11" s="126"/>
      <c r="GA11" s="126"/>
      <c r="GB11" s="126"/>
      <c r="GC11" s="126"/>
      <c r="GD11" s="126"/>
      <c r="GE11" s="126"/>
      <c r="GF11" s="126"/>
      <c r="GG11" s="126"/>
      <c r="GH11" s="126"/>
      <c r="GI11" s="126"/>
      <c r="GJ11" s="126"/>
      <c r="GK11" s="126"/>
      <c r="GL11" s="126"/>
    </row>
    <row r="12" spans="2:194" ht="6.75" customHeight="1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4"/>
      <c r="CA12" s="4"/>
      <c r="CB12" s="4"/>
      <c r="CC12" s="4"/>
      <c r="CD12" s="4"/>
      <c r="CE12" s="4"/>
      <c r="CF12" s="4"/>
      <c r="CG12" s="4"/>
      <c r="CH12" s="4"/>
      <c r="CI12" s="1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1"/>
      <c r="DD12" s="1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1"/>
      <c r="EL12" s="6" t="s">
        <v>92</v>
      </c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6"/>
      <c r="EY12" s="126"/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6"/>
      <c r="FL12" s="126"/>
      <c r="FM12" s="126"/>
      <c r="FN12" s="126"/>
      <c r="FO12" s="126"/>
      <c r="FP12" s="126"/>
      <c r="FQ12" s="126"/>
      <c r="FR12" s="126"/>
      <c r="FS12" s="126"/>
      <c r="FT12" s="126"/>
      <c r="FU12" s="126"/>
      <c r="FV12" s="126"/>
      <c r="FW12" s="126"/>
      <c r="FX12" s="126"/>
      <c r="FY12" s="126"/>
      <c r="FZ12" s="126"/>
      <c r="GA12" s="126"/>
      <c r="GB12" s="126"/>
      <c r="GC12" s="126"/>
      <c r="GD12" s="126"/>
      <c r="GE12" s="126"/>
      <c r="GF12" s="126"/>
      <c r="GG12" s="126"/>
      <c r="GH12" s="126"/>
      <c r="GI12" s="126"/>
      <c r="GJ12" s="126"/>
      <c r="GK12" s="126"/>
      <c r="GL12" s="126"/>
    </row>
    <row r="13" spans="2:194" ht="12.75" customHeight="1">
      <c r="B13" s="5"/>
      <c r="C13" s="135" t="s">
        <v>8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5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L13" s="6" t="s">
        <v>93</v>
      </c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6"/>
      <c r="EY13" s="126"/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6"/>
      <c r="FL13" s="126"/>
      <c r="FM13" s="126"/>
      <c r="FN13" s="126"/>
      <c r="FO13" s="126"/>
      <c r="FP13" s="126"/>
      <c r="FQ13" s="126"/>
      <c r="FR13" s="126"/>
      <c r="FS13" s="126"/>
      <c r="FT13" s="126"/>
      <c r="FU13" s="126"/>
      <c r="FV13" s="126"/>
      <c r="FW13" s="126"/>
      <c r="FX13" s="126"/>
      <c r="FY13" s="126"/>
      <c r="FZ13" s="126"/>
      <c r="GA13" s="126"/>
      <c r="GB13" s="126"/>
      <c r="GC13" s="126"/>
      <c r="GD13" s="126"/>
      <c r="GE13" s="126"/>
      <c r="GF13" s="126"/>
      <c r="GG13" s="126"/>
      <c r="GH13" s="126"/>
      <c r="GI13" s="126"/>
      <c r="GJ13" s="126"/>
      <c r="GK13" s="126"/>
      <c r="GL13" s="126"/>
    </row>
    <row r="14" spans="2:194" ht="4.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6"/>
      <c r="EY14" s="126"/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6"/>
      <c r="FL14" s="126"/>
      <c r="FM14" s="126"/>
      <c r="FN14" s="126"/>
      <c r="FO14" s="126"/>
      <c r="FP14" s="126"/>
      <c r="FQ14" s="126"/>
      <c r="FR14" s="126"/>
      <c r="FS14" s="126"/>
      <c r="FT14" s="126"/>
      <c r="FU14" s="126"/>
      <c r="FV14" s="126"/>
      <c r="FW14" s="126"/>
      <c r="FX14" s="126"/>
      <c r="FY14" s="126"/>
      <c r="FZ14" s="126"/>
      <c r="GA14" s="126"/>
      <c r="GB14" s="126"/>
      <c r="GC14" s="126"/>
      <c r="GD14" s="126"/>
      <c r="GE14" s="126"/>
      <c r="GF14" s="126"/>
      <c r="GG14" s="126"/>
      <c r="GH14" s="126"/>
      <c r="GI14" s="126"/>
      <c r="GJ14" s="126"/>
      <c r="GK14" s="126"/>
      <c r="GL14" s="126"/>
    </row>
    <row r="15" spans="2:194" ht="12.75" customHeight="1">
      <c r="B15" s="1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6"/>
      <c r="EY15" s="126"/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6"/>
      <c r="FL15" s="126"/>
      <c r="FM15" s="126"/>
      <c r="FN15" s="126"/>
      <c r="FO15" s="126"/>
      <c r="FP15" s="126"/>
      <c r="FQ15" s="126"/>
      <c r="FR15" s="126"/>
      <c r="FS15" s="126"/>
      <c r="FT15" s="126"/>
      <c r="FU15" s="126"/>
      <c r="FV15" s="126"/>
      <c r="FW15" s="126"/>
      <c r="FX15" s="126"/>
      <c r="FY15" s="126"/>
      <c r="FZ15" s="126"/>
      <c r="GA15" s="126"/>
      <c r="GB15" s="126"/>
      <c r="GC15" s="126"/>
      <c r="GD15" s="126"/>
      <c r="GE15" s="126"/>
      <c r="GF15" s="126"/>
      <c r="GG15" s="126"/>
      <c r="GH15" s="126"/>
      <c r="GI15" s="126"/>
      <c r="GJ15" s="126"/>
      <c r="GK15" s="126"/>
      <c r="GL15" s="126"/>
    </row>
    <row r="16" spans="2:194" ht="9.75" customHeight="1">
      <c r="B16" s="1"/>
      <c r="C16" s="134" t="s">
        <v>9</v>
      </c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134"/>
      <c r="BB16" s="134"/>
      <c r="BC16" s="134"/>
      <c r="BD16" s="134"/>
      <c r="BE16" s="134"/>
      <c r="BF16" s="134"/>
      <c r="BG16" s="134"/>
      <c r="BH16" s="134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6"/>
      <c r="EY16" s="126"/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6"/>
      <c r="FL16" s="126"/>
      <c r="FM16" s="126"/>
      <c r="FN16" s="126"/>
      <c r="FO16" s="126"/>
      <c r="FP16" s="126"/>
      <c r="FQ16" s="126"/>
      <c r="FR16" s="126"/>
      <c r="FS16" s="126"/>
      <c r="FT16" s="126"/>
      <c r="FU16" s="126"/>
      <c r="FV16" s="126"/>
      <c r="FW16" s="126"/>
      <c r="FX16" s="126"/>
      <c r="FY16" s="126"/>
      <c r="FZ16" s="126"/>
      <c r="GA16" s="126"/>
      <c r="GB16" s="126"/>
      <c r="GC16" s="126"/>
      <c r="GD16" s="126"/>
      <c r="GE16" s="126"/>
      <c r="GF16" s="126"/>
      <c r="GG16" s="126"/>
      <c r="GH16" s="126"/>
      <c r="GI16" s="126"/>
      <c r="GJ16" s="126"/>
      <c r="GK16" s="126"/>
      <c r="GL16" s="126"/>
    </row>
    <row r="17" spans="2:194" ht="3.75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6"/>
      <c r="EY17" s="126"/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6"/>
      <c r="FL17" s="126"/>
      <c r="FM17" s="126"/>
      <c r="FN17" s="126"/>
      <c r="FO17" s="126"/>
      <c r="FP17" s="126"/>
      <c r="FQ17" s="126"/>
      <c r="FR17" s="126"/>
      <c r="FS17" s="126"/>
      <c r="FT17" s="126"/>
      <c r="FU17" s="126"/>
      <c r="FV17" s="126"/>
      <c r="FW17" s="126"/>
      <c r="FX17" s="126"/>
      <c r="FY17" s="126"/>
      <c r="FZ17" s="126"/>
      <c r="GA17" s="126"/>
      <c r="GB17" s="126"/>
      <c r="GC17" s="126"/>
      <c r="GD17" s="126"/>
      <c r="GE17" s="126"/>
      <c r="GF17" s="126"/>
      <c r="GG17" s="126"/>
      <c r="GH17" s="126"/>
      <c r="GI17" s="126"/>
      <c r="GJ17" s="126"/>
      <c r="GK17" s="126"/>
      <c r="GL17" s="126"/>
    </row>
    <row r="18" spans="2:194" ht="12.75" customHeight="1">
      <c r="B18" s="1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26"/>
      <c r="FQ18" s="126"/>
      <c r="FR18" s="126"/>
      <c r="FS18" s="126"/>
      <c r="FT18" s="126"/>
      <c r="FU18" s="126"/>
      <c r="FV18" s="126"/>
      <c r="FW18" s="126"/>
      <c r="FX18" s="126"/>
      <c r="FY18" s="126"/>
      <c r="FZ18" s="126"/>
      <c r="GA18" s="126"/>
      <c r="GB18" s="126"/>
      <c r="GC18" s="126"/>
      <c r="GD18" s="126"/>
      <c r="GE18" s="126"/>
      <c r="GF18" s="126"/>
      <c r="GG18" s="126"/>
      <c r="GH18" s="126"/>
      <c r="GI18" s="126"/>
      <c r="GJ18" s="126"/>
      <c r="GK18" s="126"/>
      <c r="GL18" s="126"/>
    </row>
    <row r="19" spans="2:140" ht="10.5" customHeight="1">
      <c r="B19" s="1"/>
      <c r="C19" s="134" t="s">
        <v>10</v>
      </c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134"/>
      <c r="BB19" s="134"/>
      <c r="BC19" s="134"/>
      <c r="BD19" s="134"/>
      <c r="BE19" s="134"/>
      <c r="BF19" s="134"/>
      <c r="BG19" s="134"/>
      <c r="BH19" s="134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</row>
    <row r="20" spans="2:140" ht="6.7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</row>
    <row r="21" spans="2:140" s="6" customFormat="1" ht="12.75" customHeight="1" hidden="1">
      <c r="B21" s="5"/>
      <c r="C21" s="177" t="s">
        <v>11</v>
      </c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32" t="s">
        <v>0</v>
      </c>
      <c r="BQ21" s="132"/>
      <c r="BR21" s="162"/>
      <c r="BS21" s="162"/>
      <c r="BT21" s="162"/>
      <c r="BU21" s="162"/>
      <c r="BV21" s="162"/>
      <c r="BW21" s="132" t="s">
        <v>0</v>
      </c>
      <c r="BX21" s="132"/>
      <c r="BY21" s="1"/>
      <c r="BZ21" s="162"/>
      <c r="CA21" s="162"/>
      <c r="CB21" s="162"/>
      <c r="CC21" s="162"/>
      <c r="CD21" s="162"/>
      <c r="CE21" s="162"/>
      <c r="CF21" s="162"/>
      <c r="CG21" s="162"/>
      <c r="CH21" s="162"/>
      <c r="CI21" s="162"/>
      <c r="CJ21" s="162"/>
      <c r="CK21" s="162"/>
      <c r="CL21" s="162"/>
      <c r="CM21" s="162"/>
      <c r="CN21" s="162"/>
      <c r="CO21" s="2"/>
      <c r="CP21" s="162"/>
      <c r="CQ21" s="162"/>
      <c r="CR21" s="162"/>
      <c r="CS21" s="162"/>
      <c r="CT21" s="162"/>
      <c r="CU21" s="162"/>
      <c r="CV21" s="162"/>
      <c r="CW21" s="162"/>
      <c r="CX21" s="162"/>
      <c r="CY21" s="132" t="s">
        <v>1</v>
      </c>
      <c r="CZ21" s="132"/>
      <c r="DA21" s="5"/>
      <c r="DB21" s="163" t="s">
        <v>2</v>
      </c>
      <c r="DC21" s="163"/>
      <c r="DD21" s="163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5"/>
    </row>
    <row r="22" spans="2:140" s="6" customFormat="1" ht="6.75" customHeight="1" hidden="1"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4"/>
      <c r="BQ22" s="4"/>
      <c r="BR22" s="4"/>
      <c r="BS22" s="4"/>
      <c r="BT22" s="4"/>
      <c r="BU22" s="4"/>
      <c r="BV22" s="4"/>
      <c r="BW22" s="4"/>
      <c r="BX22" s="4"/>
      <c r="BY22" s="1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2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5"/>
      <c r="DB22" s="8"/>
      <c r="DC22" s="8"/>
      <c r="DD22" s="8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5"/>
    </row>
    <row r="23" spans="2:140" s="6" customFormat="1" ht="12.75" customHeight="1">
      <c r="B23" s="5"/>
      <c r="C23" s="135" t="s">
        <v>12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</row>
    <row r="24" spans="2:140" s="6" customFormat="1" ht="3.75" customHeight="1">
      <c r="B24" s="5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</row>
    <row r="25" spans="2:140" s="6" customFormat="1" ht="12.75" customHeight="1">
      <c r="B25" s="5"/>
      <c r="C25" s="135" t="s">
        <v>101</v>
      </c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07"/>
      <c r="V25" s="107"/>
      <c r="W25" s="107"/>
      <c r="X25" s="127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7"/>
      <c r="AK25" s="127"/>
      <c r="AL25" s="127"/>
      <c r="AM25" s="127"/>
      <c r="AN25" s="127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89"/>
      <c r="EJ25" s="5"/>
    </row>
    <row r="26" spans="2:140" s="6" customFormat="1" ht="9.75" customHeight="1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48"/>
      <c r="V26" s="48"/>
      <c r="W26" s="48"/>
      <c r="X26" s="134" t="s">
        <v>13</v>
      </c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J26" s="134"/>
      <c r="DK26" s="134"/>
      <c r="DL26" s="134"/>
      <c r="DM26" s="134"/>
      <c r="DN26" s="134"/>
      <c r="DO26" s="134"/>
      <c r="DP26" s="134"/>
      <c r="DQ26" s="134"/>
      <c r="DR26" s="134"/>
      <c r="DS26" s="134"/>
      <c r="DT26" s="134"/>
      <c r="DU26" s="134"/>
      <c r="DV26" s="134"/>
      <c r="DW26" s="134"/>
      <c r="DX26" s="134"/>
      <c r="DY26" s="134"/>
      <c r="DZ26" s="134"/>
      <c r="EA26" s="134"/>
      <c r="EB26" s="134"/>
      <c r="EC26" s="134"/>
      <c r="ED26" s="134"/>
      <c r="EE26" s="134"/>
      <c r="EF26" s="134"/>
      <c r="EG26" s="134"/>
      <c r="EH26" s="134"/>
      <c r="EI26" s="13"/>
      <c r="EJ26" s="5"/>
    </row>
    <row r="27" spans="2:140" s="6" customFormat="1" ht="3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</row>
    <row r="28" spans="2:140" s="6" customFormat="1" ht="12.75" customHeight="1">
      <c r="B28" s="5"/>
      <c r="C28" s="135" t="s">
        <v>102</v>
      </c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3" t="s">
        <v>14</v>
      </c>
      <c r="W28" s="133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7"/>
      <c r="AL28" s="127"/>
      <c r="AM28" s="127"/>
      <c r="AN28" s="127"/>
      <c r="AO28" s="127"/>
      <c r="AP28" s="127"/>
      <c r="AQ28" s="127"/>
      <c r="AR28" s="127"/>
      <c r="AS28" s="127"/>
      <c r="AT28" s="127"/>
      <c r="AU28" s="127"/>
      <c r="AV28" s="127"/>
      <c r="AW28" s="127"/>
      <c r="AX28" s="127"/>
      <c r="AY28" s="127"/>
      <c r="AZ28" s="127"/>
      <c r="BA28" s="127"/>
      <c r="BB28" s="127"/>
      <c r="BC28" s="127"/>
      <c r="BD28" s="127"/>
      <c r="BE28" s="127"/>
      <c r="BF28" s="127"/>
      <c r="BG28" s="127"/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7"/>
      <c r="DE28" s="127"/>
      <c r="DF28" s="127"/>
      <c r="DG28" s="127"/>
      <c r="DH28" s="127"/>
      <c r="DI28" s="127"/>
      <c r="DJ28" s="127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7"/>
      <c r="DY28" s="127"/>
      <c r="DZ28" s="127"/>
      <c r="EA28" s="127"/>
      <c r="EB28" s="127"/>
      <c r="EC28" s="127"/>
      <c r="ED28" s="127"/>
      <c r="EE28" s="127"/>
      <c r="EF28" s="127"/>
      <c r="EG28" s="127"/>
      <c r="EH28" s="127"/>
      <c r="EI28" s="89"/>
      <c r="EJ28" s="5"/>
    </row>
    <row r="29" spans="2:140" s="6" customFormat="1" ht="9.75" customHeight="1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10"/>
      <c r="X29" s="134" t="s">
        <v>13</v>
      </c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4"/>
      <c r="BT29" s="134"/>
      <c r="BU29" s="134"/>
      <c r="BV29" s="134"/>
      <c r="BW29" s="134"/>
      <c r="BX29" s="134"/>
      <c r="BY29" s="134"/>
      <c r="BZ29" s="134"/>
      <c r="CA29" s="134"/>
      <c r="CB29" s="134"/>
      <c r="CC29" s="134"/>
      <c r="CD29" s="134"/>
      <c r="CE29" s="134"/>
      <c r="CF29" s="134"/>
      <c r="CG29" s="134"/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J29" s="134"/>
      <c r="DK29" s="134"/>
      <c r="DL29" s="134"/>
      <c r="DM29" s="134"/>
      <c r="DN29" s="134"/>
      <c r="DO29" s="134"/>
      <c r="DP29" s="134"/>
      <c r="DQ29" s="134"/>
      <c r="DR29" s="134"/>
      <c r="DS29" s="134"/>
      <c r="DT29" s="134"/>
      <c r="DU29" s="134"/>
      <c r="DV29" s="134"/>
      <c r="DW29" s="134"/>
      <c r="DX29" s="134"/>
      <c r="DY29" s="134"/>
      <c r="DZ29" s="134"/>
      <c r="EA29" s="134"/>
      <c r="EB29" s="134"/>
      <c r="EC29" s="134"/>
      <c r="ED29" s="134"/>
      <c r="EE29" s="134"/>
      <c r="EF29" s="134"/>
      <c r="EG29" s="134"/>
      <c r="EH29" s="134"/>
      <c r="EI29" s="13"/>
      <c r="EJ29" s="5"/>
    </row>
    <row r="30" spans="2:140" s="6" customFormat="1" ht="3.75" customHeight="1"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10"/>
      <c r="W30" s="10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</row>
    <row r="31" spans="2:140" s="6" customFormat="1" ht="12.75" customHeight="1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33" t="s">
        <v>15</v>
      </c>
      <c r="W31" s="133"/>
      <c r="X31" s="127"/>
      <c r="Y31" s="127"/>
      <c r="Z31" s="127"/>
      <c r="AA31" s="127"/>
      <c r="AB31" s="127"/>
      <c r="AC31" s="127"/>
      <c r="AD31" s="127"/>
      <c r="AE31" s="127"/>
      <c r="AF31" s="127"/>
      <c r="AG31" s="127"/>
      <c r="AH31" s="127"/>
      <c r="AI31" s="127"/>
      <c r="AJ31" s="127"/>
      <c r="AK31" s="127"/>
      <c r="AL31" s="127"/>
      <c r="AM31" s="127"/>
      <c r="AN31" s="127"/>
      <c r="AO31" s="127"/>
      <c r="AP31" s="127"/>
      <c r="AQ31" s="127"/>
      <c r="AR31" s="127"/>
      <c r="AS31" s="127"/>
      <c r="AT31" s="127"/>
      <c r="AU31" s="127"/>
      <c r="AV31" s="127"/>
      <c r="AW31" s="127"/>
      <c r="AX31" s="127"/>
      <c r="AY31" s="127"/>
      <c r="AZ31" s="127"/>
      <c r="BA31" s="127"/>
      <c r="BB31" s="127"/>
      <c r="BC31" s="127"/>
      <c r="BD31" s="127"/>
      <c r="BE31" s="127"/>
      <c r="BF31" s="127"/>
      <c r="BG31" s="127"/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7"/>
      <c r="DE31" s="127"/>
      <c r="DF31" s="127"/>
      <c r="DG31" s="127"/>
      <c r="DH31" s="127"/>
      <c r="DI31" s="127"/>
      <c r="DJ31" s="127"/>
      <c r="DK31" s="127"/>
      <c r="DL31" s="127"/>
      <c r="DM31" s="127"/>
      <c r="DN31" s="127"/>
      <c r="DO31" s="127"/>
      <c r="DP31" s="127"/>
      <c r="DQ31" s="127"/>
      <c r="DR31" s="127"/>
      <c r="DS31" s="127"/>
      <c r="DT31" s="127"/>
      <c r="DU31" s="127"/>
      <c r="DV31" s="127"/>
      <c r="DW31" s="127"/>
      <c r="DX31" s="127"/>
      <c r="DY31" s="127"/>
      <c r="DZ31" s="127"/>
      <c r="EA31" s="127"/>
      <c r="EB31" s="127"/>
      <c r="EC31" s="127"/>
      <c r="ED31" s="127"/>
      <c r="EE31" s="127"/>
      <c r="EF31" s="127"/>
      <c r="EG31" s="127"/>
      <c r="EH31" s="127"/>
      <c r="EI31" s="89"/>
      <c r="EJ31" s="5"/>
    </row>
    <row r="32" spans="2:140" s="6" customFormat="1" ht="9.75" customHeight="1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134" t="s">
        <v>13</v>
      </c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J32" s="134"/>
      <c r="DK32" s="134"/>
      <c r="DL32" s="134"/>
      <c r="DM32" s="134"/>
      <c r="DN32" s="134"/>
      <c r="DO32" s="134"/>
      <c r="DP32" s="134"/>
      <c r="DQ32" s="134"/>
      <c r="DR32" s="134"/>
      <c r="DS32" s="134"/>
      <c r="DT32" s="134"/>
      <c r="DU32" s="134"/>
      <c r="DV32" s="134"/>
      <c r="DW32" s="134"/>
      <c r="DX32" s="134"/>
      <c r="DY32" s="134"/>
      <c r="DZ32" s="134"/>
      <c r="EA32" s="134"/>
      <c r="EB32" s="134"/>
      <c r="EC32" s="134"/>
      <c r="ED32" s="134"/>
      <c r="EE32" s="134"/>
      <c r="EF32" s="134"/>
      <c r="EG32" s="134"/>
      <c r="EH32" s="134"/>
      <c r="EI32" s="13"/>
      <c r="EJ32" s="5"/>
    </row>
    <row r="33" spans="2:140" s="6" customFormat="1" ht="6.75" customHeight="1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</row>
    <row r="34" spans="2:140" s="6" customFormat="1" ht="12.75" customHeight="1">
      <c r="B34" s="5"/>
      <c r="C34" s="135" t="s">
        <v>34</v>
      </c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27"/>
      <c r="AN34" s="127"/>
      <c r="AO34" s="127"/>
      <c r="AP34" s="127"/>
      <c r="AQ34" s="127"/>
      <c r="AR34" s="127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5"/>
      <c r="CG34" s="5"/>
      <c r="CH34" s="5"/>
      <c r="CI34" s="5"/>
      <c r="CJ34" s="127"/>
      <c r="CK34" s="127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7"/>
      <c r="DA34" s="127"/>
      <c r="DB34" s="127"/>
      <c r="DC34" s="127"/>
      <c r="DD34" s="127"/>
      <c r="DE34" s="127"/>
      <c r="DF34" s="127"/>
      <c r="DG34" s="127"/>
      <c r="DH34" s="127"/>
      <c r="DI34" s="127"/>
      <c r="DJ34" s="127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7"/>
      <c r="DY34" s="127"/>
      <c r="DZ34" s="127"/>
      <c r="EA34" s="127"/>
      <c r="EB34" s="127"/>
      <c r="EC34" s="127"/>
      <c r="ED34" s="127"/>
      <c r="EE34" s="127"/>
      <c r="EF34" s="127"/>
      <c r="EG34" s="127"/>
      <c r="EH34" s="127"/>
      <c r="EI34" s="89"/>
      <c r="EJ34" s="5"/>
    </row>
    <row r="35" spans="2:140" s="6" customFormat="1" ht="16.5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134" t="s">
        <v>16</v>
      </c>
      <c r="AN35" s="134"/>
      <c r="AO35" s="134"/>
      <c r="AP35" s="134"/>
      <c r="AQ35" s="134"/>
      <c r="AR35" s="134"/>
      <c r="AS35" s="134"/>
      <c r="AT35" s="134"/>
      <c r="AU35" s="134"/>
      <c r="AV35" s="134"/>
      <c r="AW35" s="134"/>
      <c r="AX35" s="134"/>
      <c r="AY35" s="134"/>
      <c r="AZ35" s="134"/>
      <c r="BA35" s="134"/>
      <c r="BB35" s="134"/>
      <c r="BC35" s="134"/>
      <c r="BD35" s="134"/>
      <c r="BE35" s="134"/>
      <c r="BF35" s="134"/>
      <c r="BG35" s="134"/>
      <c r="BH35" s="134"/>
      <c r="BI35" s="134"/>
      <c r="BJ35" s="134"/>
      <c r="BK35" s="134"/>
      <c r="BL35" s="134"/>
      <c r="BM35" s="134"/>
      <c r="BN35" s="134"/>
      <c r="BO35" s="134"/>
      <c r="BP35" s="134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5"/>
      <c r="CG35" s="5"/>
      <c r="CH35" s="5"/>
      <c r="CI35" s="5"/>
      <c r="CJ35" s="134" t="s">
        <v>103</v>
      </c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  <c r="DJ35" s="134"/>
      <c r="DK35" s="134"/>
      <c r="DL35" s="134"/>
      <c r="DM35" s="134"/>
      <c r="DN35" s="134"/>
      <c r="DO35" s="134"/>
      <c r="DP35" s="134"/>
      <c r="DQ35" s="134"/>
      <c r="DR35" s="134"/>
      <c r="DS35" s="134"/>
      <c r="DT35" s="134"/>
      <c r="DU35" s="134"/>
      <c r="DV35" s="134"/>
      <c r="DW35" s="134"/>
      <c r="DX35" s="134"/>
      <c r="DY35" s="134"/>
      <c r="DZ35" s="134"/>
      <c r="EA35" s="134"/>
      <c r="EB35" s="134"/>
      <c r="EC35" s="134"/>
      <c r="ED35" s="134"/>
      <c r="EE35" s="134"/>
      <c r="EF35" s="134"/>
      <c r="EG35" s="134"/>
      <c r="EH35" s="134"/>
      <c r="EI35" s="13"/>
      <c r="EJ35" s="5"/>
    </row>
    <row r="36" spans="2:181" s="6" customFormat="1" ht="9" customHeight="1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</row>
    <row r="37" spans="2:181" s="6" customFormat="1" ht="15.75" customHeight="1">
      <c r="B37" s="5"/>
      <c r="C37" s="131" t="s">
        <v>18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1"/>
      <c r="W37" s="131"/>
      <c r="X37" s="131"/>
      <c r="Y37" s="131"/>
      <c r="Z37" s="131"/>
      <c r="AA37" s="131"/>
      <c r="AB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1"/>
      <c r="AW37" s="131"/>
      <c r="AX37" s="131"/>
      <c r="AY37" s="131"/>
      <c r="AZ37" s="131"/>
      <c r="BA37" s="131"/>
      <c r="BB37" s="131"/>
      <c r="BC37" s="131"/>
      <c r="BD37" s="131"/>
      <c r="BE37" s="131"/>
      <c r="BF37" s="131"/>
      <c r="BG37" s="131"/>
      <c r="BH37" s="131"/>
      <c r="BI37" s="131"/>
      <c r="BJ37" s="131"/>
      <c r="BK37" s="131"/>
      <c r="BL37" s="131"/>
      <c r="BM37" s="131"/>
      <c r="BN37" s="131"/>
      <c r="BO37" s="131"/>
      <c r="BP37" s="131"/>
      <c r="BQ37" s="131"/>
      <c r="BR37" s="131"/>
      <c r="BS37" s="131"/>
      <c r="BT37" s="131"/>
      <c r="BU37" s="131"/>
      <c r="BV37" s="131"/>
      <c r="BW37" s="131"/>
      <c r="BX37" s="131"/>
      <c r="BY37" s="131"/>
      <c r="BZ37" s="131"/>
      <c r="CA37" s="131"/>
      <c r="CB37" s="131"/>
      <c r="CC37" s="131"/>
      <c r="CD37" s="131"/>
      <c r="CE37" s="131"/>
      <c r="CF37" s="131"/>
      <c r="CG37" s="131"/>
      <c r="CH37" s="131"/>
      <c r="CI37" s="131"/>
      <c r="CJ37" s="131"/>
      <c r="CK37" s="131"/>
      <c r="CL37" s="131"/>
      <c r="CM37" s="131"/>
      <c r="CN37" s="131"/>
      <c r="CO37" s="131"/>
      <c r="CP37" s="131"/>
      <c r="CQ37" s="131"/>
      <c r="CR37" s="131"/>
      <c r="CS37" s="131"/>
      <c r="CT37" s="131"/>
      <c r="CU37" s="131"/>
      <c r="CV37" s="131"/>
      <c r="CW37" s="131"/>
      <c r="CX37" s="131"/>
      <c r="CY37" s="131"/>
      <c r="CZ37" s="131"/>
      <c r="DA37" s="131"/>
      <c r="DB37" s="131"/>
      <c r="DC37" s="131"/>
      <c r="DD37" s="131"/>
      <c r="DE37" s="131"/>
      <c r="DF37" s="131"/>
      <c r="DG37" s="131"/>
      <c r="DH37" s="131"/>
      <c r="DI37" s="131"/>
      <c r="DJ37" s="131"/>
      <c r="DK37" s="131"/>
      <c r="DL37" s="131"/>
      <c r="DM37" s="131"/>
      <c r="DN37" s="131"/>
      <c r="DO37" s="131"/>
      <c r="DP37" s="131"/>
      <c r="DQ37" s="131"/>
      <c r="DR37" s="131"/>
      <c r="DS37" s="131"/>
      <c r="DT37" s="131"/>
      <c r="DU37" s="131"/>
      <c r="DV37" s="131"/>
      <c r="DW37" s="131"/>
      <c r="DX37" s="131"/>
      <c r="DY37" s="131"/>
      <c r="DZ37" s="131"/>
      <c r="EA37" s="131"/>
      <c r="EB37" s="131"/>
      <c r="EC37" s="131"/>
      <c r="ED37" s="131"/>
      <c r="EE37" s="131"/>
      <c r="EF37" s="131"/>
      <c r="EG37" s="131"/>
      <c r="EH37" s="131"/>
      <c r="EI37" s="87"/>
      <c r="EJ37" s="5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</row>
    <row r="38" spans="2:181" s="6" customFormat="1" ht="16.5" customHeight="1">
      <c r="B38" s="5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90"/>
      <c r="EJ38" s="5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</row>
    <row r="39" spans="2:181" s="6" customFormat="1" ht="10.5" customHeight="1">
      <c r="B39" s="5"/>
      <c r="C39" s="134" t="s">
        <v>19</v>
      </c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134"/>
      <c r="BB39" s="134"/>
      <c r="BC39" s="134"/>
      <c r="BD39" s="134"/>
      <c r="BE39" s="134"/>
      <c r="BF39" s="134"/>
      <c r="BG39" s="134"/>
      <c r="BH39" s="134"/>
      <c r="BI39" s="134"/>
      <c r="BJ39" s="134"/>
      <c r="BK39" s="134"/>
      <c r="BL39" s="134"/>
      <c r="BM39" s="134"/>
      <c r="BN39" s="134"/>
      <c r="BO39" s="134"/>
      <c r="BP39" s="134"/>
      <c r="BQ39" s="134"/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/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34"/>
      <c r="DA39" s="134"/>
      <c r="DB39" s="134"/>
      <c r="DC39" s="134"/>
      <c r="DD39" s="134"/>
      <c r="DE39" s="134"/>
      <c r="DF39" s="134"/>
      <c r="DG39" s="134"/>
      <c r="DH39" s="134"/>
      <c r="DI39" s="134"/>
      <c r="DJ39" s="134"/>
      <c r="DK39" s="134"/>
      <c r="DL39" s="134"/>
      <c r="DM39" s="134"/>
      <c r="DN39" s="134"/>
      <c r="DO39" s="134"/>
      <c r="DP39" s="134"/>
      <c r="DQ39" s="134"/>
      <c r="DR39" s="134"/>
      <c r="DS39" s="134"/>
      <c r="DT39" s="134"/>
      <c r="DU39" s="134"/>
      <c r="DV39" s="134"/>
      <c r="DW39" s="134"/>
      <c r="DX39" s="134"/>
      <c r="DY39" s="134"/>
      <c r="DZ39" s="134"/>
      <c r="EA39" s="134"/>
      <c r="EB39" s="134"/>
      <c r="EC39" s="134"/>
      <c r="ED39" s="134"/>
      <c r="EE39" s="134"/>
      <c r="EF39" s="134"/>
      <c r="EG39" s="134"/>
      <c r="EH39" s="134"/>
      <c r="EI39" s="13"/>
      <c r="EJ39" s="5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</row>
    <row r="40" spans="2:181" s="12" customFormat="1" ht="12.75" customHeight="1">
      <c r="B40" s="11"/>
      <c r="C40" s="135" t="s">
        <v>20</v>
      </c>
      <c r="D40" s="135"/>
      <c r="E40" s="135"/>
      <c r="F40" s="135"/>
      <c r="G40" s="135"/>
      <c r="H40" s="135"/>
      <c r="I40" s="135"/>
      <c r="J40" s="135"/>
      <c r="K40" s="135"/>
      <c r="L40" s="135"/>
      <c r="M40" s="135"/>
      <c r="N40" s="11"/>
      <c r="O40" s="127"/>
      <c r="P40" s="127"/>
      <c r="Q40" s="127"/>
      <c r="R40" s="127"/>
      <c r="S40" s="127"/>
      <c r="T40" s="127"/>
      <c r="U40" s="11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7"/>
      <c r="AM40" s="11"/>
      <c r="AN40" s="101">
        <v>20</v>
      </c>
      <c r="AO40" s="128"/>
      <c r="AP40" s="128"/>
      <c r="AQ40" s="128"/>
      <c r="AR40" s="128"/>
      <c r="AS40" s="128"/>
      <c r="AT40" s="128"/>
      <c r="AU40" s="128"/>
      <c r="AV40" s="128"/>
      <c r="AW40" s="128"/>
      <c r="AX40" s="129" t="s">
        <v>1</v>
      </c>
      <c r="AY40" s="129"/>
      <c r="AZ40" s="108"/>
      <c r="BA40" s="108"/>
      <c r="BB40" s="108"/>
      <c r="BC40" s="108"/>
      <c r="BD40" s="108"/>
      <c r="BE40" s="108"/>
      <c r="BF40" s="101" t="s">
        <v>21</v>
      </c>
      <c r="BG40" s="108"/>
      <c r="BH40" s="108"/>
      <c r="BI40" s="130"/>
      <c r="BJ40" s="130"/>
      <c r="BK40" s="130"/>
      <c r="BL40" s="130"/>
      <c r="BM40" s="130"/>
      <c r="BN40" s="130"/>
      <c r="BO40" s="11"/>
      <c r="BP40" s="127"/>
      <c r="BQ40" s="127"/>
      <c r="BR40" s="127"/>
      <c r="BS40" s="127"/>
      <c r="BT40" s="127"/>
      <c r="BU40" s="127"/>
      <c r="BV40" s="11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7"/>
      <c r="CL40" s="127"/>
      <c r="CM40" s="127"/>
      <c r="CN40" s="11"/>
      <c r="CO40" s="130">
        <v>20</v>
      </c>
      <c r="CP40" s="130"/>
      <c r="CQ40" s="130"/>
      <c r="CR40" s="102"/>
      <c r="CS40" s="102"/>
      <c r="CT40" s="102"/>
      <c r="CU40" s="127"/>
      <c r="CV40" s="127"/>
      <c r="CW40" s="127"/>
      <c r="CX40" s="127"/>
      <c r="CY40" s="127"/>
      <c r="CZ40" s="127"/>
      <c r="DA40" s="129" t="s">
        <v>1</v>
      </c>
      <c r="DB40" s="129"/>
      <c r="DC40" s="101"/>
      <c r="DD40" s="11"/>
      <c r="DE40" s="11"/>
      <c r="DF40" s="11"/>
      <c r="DG40" s="11"/>
      <c r="DH40" s="11"/>
      <c r="DI40" s="11"/>
      <c r="DJ40" s="11"/>
      <c r="DK40" s="11"/>
      <c r="DL40" s="101" t="s">
        <v>22</v>
      </c>
      <c r="DM40" s="101"/>
      <c r="DN40" s="101"/>
      <c r="DO40" s="101"/>
      <c r="DP40" s="101"/>
      <c r="DQ40" s="101"/>
      <c r="DR40" s="101"/>
      <c r="DS40" s="101"/>
      <c r="DT40" s="101"/>
      <c r="DU40" s="10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</row>
    <row r="41" spans="2:181" s="12" customFormat="1" ht="8.25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  <c r="CH41" s="11"/>
      <c r="CI41" s="11"/>
      <c r="CJ41" s="11"/>
      <c r="CK41" s="11"/>
      <c r="CL41" s="11"/>
      <c r="CM41" s="11"/>
      <c r="CN41" s="11"/>
      <c r="CO41" s="11"/>
      <c r="CP41" s="11"/>
      <c r="CQ41" s="11"/>
      <c r="CR41" s="11"/>
      <c r="CS41" s="11"/>
      <c r="CT41" s="11"/>
      <c r="CU41" s="11"/>
      <c r="CV41" s="11"/>
      <c r="CW41" s="11"/>
      <c r="CX41" s="11"/>
      <c r="CY41" s="11"/>
      <c r="CZ41" s="11"/>
      <c r="DA41" s="11"/>
      <c r="DB41" s="11"/>
      <c r="DC41" s="11"/>
      <c r="DD41" s="11"/>
      <c r="DE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</row>
    <row r="42" spans="2:181" s="12" customFormat="1" ht="12.75" customHeight="1">
      <c r="B42" s="11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S42" s="127"/>
      <c r="AT42" s="127"/>
      <c r="AU42" s="127"/>
      <c r="AV42" s="127"/>
      <c r="AW42" s="127"/>
      <c r="AX42" s="127"/>
      <c r="AY42" s="127"/>
      <c r="AZ42" s="127"/>
      <c r="BA42" s="127"/>
      <c r="BB42" s="127"/>
      <c r="BC42" s="127"/>
      <c r="BD42" s="127"/>
      <c r="BE42" s="127"/>
      <c r="BF42" s="127"/>
      <c r="BG42" s="127"/>
      <c r="BH42" s="127"/>
      <c r="BI42" s="127"/>
      <c r="BJ42" s="127"/>
      <c r="BK42" s="127"/>
      <c r="BL42" s="127"/>
      <c r="BM42" s="127"/>
      <c r="BN42" s="127"/>
      <c r="BO42" s="127"/>
      <c r="BP42" s="127"/>
      <c r="BQ42" s="127"/>
      <c r="BR42" s="127"/>
      <c r="BS42" s="127"/>
      <c r="BT42" s="127"/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7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7"/>
      <c r="DE42" s="127"/>
      <c r="DF42" s="127"/>
      <c r="DG42" s="127"/>
      <c r="DH42" s="127"/>
      <c r="DI42" s="127"/>
      <c r="DJ42" s="127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7"/>
      <c r="DY42" s="127"/>
      <c r="DZ42" s="127"/>
      <c r="EA42" s="127"/>
      <c r="EB42" s="127"/>
      <c r="EC42" s="127"/>
      <c r="ED42" s="127"/>
      <c r="EE42" s="127"/>
      <c r="EF42" s="127"/>
      <c r="EG42" s="127"/>
      <c r="EH42" s="127"/>
      <c r="EI42" s="91"/>
      <c r="EJ42" s="11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</row>
    <row r="43" spans="2:181" s="12" customFormat="1" ht="9.75" customHeight="1">
      <c r="B43" s="11"/>
      <c r="C43" s="134" t="s">
        <v>35</v>
      </c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34"/>
      <c r="DA43" s="134"/>
      <c r="DB43" s="134"/>
      <c r="DC43" s="134"/>
      <c r="DD43" s="134"/>
      <c r="DE43" s="134"/>
      <c r="DF43" s="134"/>
      <c r="DG43" s="134"/>
      <c r="DH43" s="134"/>
      <c r="DI43" s="134"/>
      <c r="DJ43" s="134"/>
      <c r="DK43" s="134"/>
      <c r="DL43" s="134"/>
      <c r="DM43" s="134"/>
      <c r="DN43" s="134"/>
      <c r="DO43" s="134"/>
      <c r="DP43" s="134"/>
      <c r="DQ43" s="134"/>
      <c r="DR43" s="134"/>
      <c r="DS43" s="134"/>
      <c r="DT43" s="134"/>
      <c r="DU43" s="134"/>
      <c r="DV43" s="134"/>
      <c r="DW43" s="134"/>
      <c r="DX43" s="134"/>
      <c r="DY43" s="134"/>
      <c r="DZ43" s="134"/>
      <c r="EA43" s="134"/>
      <c r="EB43" s="134"/>
      <c r="EC43" s="134"/>
      <c r="ED43" s="134"/>
      <c r="EE43" s="134"/>
      <c r="EF43" s="134"/>
      <c r="EG43" s="134"/>
      <c r="EH43" s="134"/>
      <c r="EI43" s="13"/>
      <c r="EJ43" s="11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</row>
    <row r="44" spans="2:181" s="12" customFormat="1" ht="3.75" customHeight="1">
      <c r="B44" s="1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1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</row>
    <row r="45" spans="2:181" s="12" customFormat="1" ht="12" customHeight="1">
      <c r="B45" s="11"/>
      <c r="C45" s="135" t="s">
        <v>23</v>
      </c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5"/>
      <c r="AL45" s="135"/>
      <c r="AM45" s="135"/>
      <c r="AN45" s="135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</row>
    <row r="46" spans="2:140" s="12" customFormat="1" ht="0.7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</row>
    <row r="47" spans="2:140" s="12" customFormat="1" ht="44.25" customHeight="1">
      <c r="B47" s="11"/>
      <c r="C47" s="158" t="s">
        <v>31</v>
      </c>
      <c r="D47" s="158"/>
      <c r="E47" s="158"/>
      <c r="F47" s="158"/>
      <c r="G47" s="158"/>
      <c r="H47" s="158"/>
      <c r="I47" s="158"/>
      <c r="J47" s="158" t="s">
        <v>24</v>
      </c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9" t="s">
        <v>97</v>
      </c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1"/>
      <c r="BF47" s="159" t="s">
        <v>98</v>
      </c>
      <c r="BG47" s="160"/>
      <c r="BH47" s="160"/>
      <c r="BI47" s="160"/>
      <c r="BJ47" s="160"/>
      <c r="BK47" s="160"/>
      <c r="BL47" s="160"/>
      <c r="BM47" s="160"/>
      <c r="BN47" s="160"/>
      <c r="BO47" s="160"/>
      <c r="BP47" s="160"/>
      <c r="BQ47" s="160"/>
      <c r="BR47" s="161"/>
      <c r="BS47" s="158" t="s">
        <v>99</v>
      </c>
      <c r="BT47" s="158"/>
      <c r="BU47" s="158"/>
      <c r="BV47" s="158"/>
      <c r="BW47" s="158"/>
      <c r="BX47" s="158"/>
      <c r="BY47" s="158"/>
      <c r="BZ47" s="158"/>
      <c r="CA47" s="158"/>
      <c r="CB47" s="158"/>
      <c r="CC47" s="158"/>
      <c r="CD47" s="158"/>
      <c r="CE47" s="158" t="s">
        <v>25</v>
      </c>
      <c r="CF47" s="158"/>
      <c r="CG47" s="158"/>
      <c r="CH47" s="158"/>
      <c r="CI47" s="158"/>
      <c r="CJ47" s="158"/>
      <c r="CK47" s="158"/>
      <c r="CL47" s="158"/>
      <c r="CM47" s="158"/>
      <c r="CN47" s="158"/>
      <c r="CO47" s="158"/>
      <c r="CP47" s="158"/>
      <c r="CQ47" s="158"/>
      <c r="CR47" s="158"/>
      <c r="CS47" s="158"/>
      <c r="CT47" s="158"/>
      <c r="CU47" s="158" t="s">
        <v>26</v>
      </c>
      <c r="CV47" s="158"/>
      <c r="CW47" s="158"/>
      <c r="CX47" s="158"/>
      <c r="CY47" s="158"/>
      <c r="CZ47" s="158"/>
      <c r="DA47" s="158"/>
      <c r="DB47" s="158"/>
      <c r="DC47" s="158"/>
      <c r="DD47" s="158"/>
      <c r="DE47" s="158"/>
      <c r="DF47" s="158"/>
      <c r="DG47" s="158"/>
      <c r="DH47" s="158"/>
      <c r="DI47" s="158"/>
      <c r="DJ47" s="158"/>
      <c r="DK47" s="158"/>
      <c r="DL47" s="158"/>
      <c r="DM47" s="158"/>
      <c r="DN47" s="158"/>
      <c r="DO47" s="158"/>
      <c r="DP47" s="159" t="s">
        <v>96</v>
      </c>
      <c r="DQ47" s="160"/>
      <c r="DR47" s="160"/>
      <c r="DS47" s="160"/>
      <c r="DT47" s="160"/>
      <c r="DU47" s="160"/>
      <c r="DV47" s="160"/>
      <c r="DW47" s="160"/>
      <c r="DX47" s="160"/>
      <c r="DY47" s="160"/>
      <c r="DZ47" s="160"/>
      <c r="EA47" s="160"/>
      <c r="EB47" s="160"/>
      <c r="EC47" s="160"/>
      <c r="ED47" s="160"/>
      <c r="EE47" s="160"/>
      <c r="EF47" s="160"/>
      <c r="EG47" s="160"/>
      <c r="EH47" s="161"/>
      <c r="EI47" s="92"/>
      <c r="EJ47" s="11"/>
    </row>
    <row r="48" spans="2:142" s="12" customFormat="1" ht="46.5" customHeight="1">
      <c r="B48" s="11"/>
      <c r="C48" s="118"/>
      <c r="D48" s="118"/>
      <c r="E48" s="118"/>
      <c r="F48" s="118"/>
      <c r="G48" s="118"/>
      <c r="H48" s="118"/>
      <c r="I48" s="118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20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2"/>
      <c r="BF48" s="123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5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40">
        <v>0</v>
      </c>
      <c r="CF48" s="141"/>
      <c r="CG48" s="141"/>
      <c r="CH48" s="141"/>
      <c r="CI48" s="141"/>
      <c r="CJ48" s="141"/>
      <c r="CK48" s="141"/>
      <c r="CL48" s="141"/>
      <c r="CM48" s="141"/>
      <c r="CN48" s="141"/>
      <c r="CO48" s="141"/>
      <c r="CP48" s="141"/>
      <c r="CQ48" s="141"/>
      <c r="CR48" s="141"/>
      <c r="CS48" s="141"/>
      <c r="CT48" s="142"/>
      <c r="CU48" s="139">
        <f aca="true" t="shared" si="0" ref="CU48:CU55">BS48*CE48</f>
        <v>0</v>
      </c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09"/>
      <c r="DQ48" s="171"/>
      <c r="DR48" s="172"/>
      <c r="DS48" s="172"/>
      <c r="DT48" s="172"/>
      <c r="DU48" s="172"/>
      <c r="DV48" s="172"/>
      <c r="DW48" s="172"/>
      <c r="DX48" s="172"/>
      <c r="DY48" s="172"/>
      <c r="DZ48" s="172"/>
      <c r="EA48" s="172"/>
      <c r="EB48" s="172"/>
      <c r="EC48" s="172"/>
      <c r="ED48" s="172"/>
      <c r="EE48" s="172"/>
      <c r="EF48" s="172"/>
      <c r="EG48" s="172"/>
      <c r="EH48" s="173"/>
      <c r="EI48" s="93"/>
      <c r="EJ48" s="11"/>
      <c r="EL48" s="12">
        <f aca="true" t="shared" si="1" ref="EL48:EL55">IF(C48="","",1)</f>
      </c>
    </row>
    <row r="49" spans="2:142" s="12" customFormat="1" ht="30" customHeight="1">
      <c r="B49" s="11"/>
      <c r="C49" s="118"/>
      <c r="D49" s="118"/>
      <c r="E49" s="118"/>
      <c r="F49" s="118"/>
      <c r="G49" s="118"/>
      <c r="H49" s="118"/>
      <c r="I49" s="118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Q49" s="119"/>
      <c r="AR49" s="119"/>
      <c r="AS49" s="120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2"/>
      <c r="BF49" s="123"/>
      <c r="BG49" s="124"/>
      <c r="BH49" s="124"/>
      <c r="BI49" s="124"/>
      <c r="BJ49" s="124"/>
      <c r="BK49" s="124"/>
      <c r="BL49" s="124"/>
      <c r="BM49" s="124"/>
      <c r="BN49" s="124"/>
      <c r="BO49" s="124"/>
      <c r="BP49" s="124"/>
      <c r="BQ49" s="124"/>
      <c r="BR49" s="125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40">
        <v>0</v>
      </c>
      <c r="CF49" s="141"/>
      <c r="CG49" s="141"/>
      <c r="CH49" s="141"/>
      <c r="CI49" s="141"/>
      <c r="CJ49" s="141"/>
      <c r="CK49" s="141"/>
      <c r="CL49" s="141"/>
      <c r="CM49" s="141"/>
      <c r="CN49" s="141"/>
      <c r="CO49" s="141"/>
      <c r="CP49" s="141"/>
      <c r="CQ49" s="141"/>
      <c r="CR49" s="141"/>
      <c r="CS49" s="141"/>
      <c r="CT49" s="142"/>
      <c r="CU49" s="139">
        <f t="shared" si="0"/>
        <v>0</v>
      </c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12"/>
      <c r="DQ49" s="172"/>
      <c r="DR49" s="172"/>
      <c r="DS49" s="172"/>
      <c r="DT49" s="172"/>
      <c r="DU49" s="172"/>
      <c r="DV49" s="172"/>
      <c r="DW49" s="172"/>
      <c r="DX49" s="172"/>
      <c r="DY49" s="172"/>
      <c r="DZ49" s="172"/>
      <c r="EA49" s="172"/>
      <c r="EB49" s="172"/>
      <c r="EC49" s="172"/>
      <c r="ED49" s="172"/>
      <c r="EE49" s="172"/>
      <c r="EF49" s="172"/>
      <c r="EG49" s="172"/>
      <c r="EH49" s="173"/>
      <c r="EI49" s="93"/>
      <c r="EJ49" s="11"/>
      <c r="EL49" s="12">
        <f t="shared" si="1"/>
      </c>
    </row>
    <row r="50" spans="2:142" s="12" customFormat="1" ht="30" customHeight="1">
      <c r="B50" s="11"/>
      <c r="C50" s="118"/>
      <c r="D50" s="118"/>
      <c r="E50" s="118"/>
      <c r="F50" s="118"/>
      <c r="G50" s="118"/>
      <c r="H50" s="118"/>
      <c r="I50" s="118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/>
      <c r="AR50" s="119"/>
      <c r="AS50" s="120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2"/>
      <c r="BF50" s="123"/>
      <c r="BG50" s="124"/>
      <c r="BH50" s="124"/>
      <c r="BI50" s="124"/>
      <c r="BJ50" s="124"/>
      <c r="BK50" s="124"/>
      <c r="BL50" s="124"/>
      <c r="BM50" s="124"/>
      <c r="BN50" s="124"/>
      <c r="BO50" s="124"/>
      <c r="BP50" s="124"/>
      <c r="BQ50" s="124"/>
      <c r="BR50" s="125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40">
        <v>0</v>
      </c>
      <c r="CF50" s="141"/>
      <c r="CG50" s="141"/>
      <c r="CH50" s="141"/>
      <c r="CI50" s="141"/>
      <c r="CJ50" s="141"/>
      <c r="CK50" s="141"/>
      <c r="CL50" s="141"/>
      <c r="CM50" s="141"/>
      <c r="CN50" s="141"/>
      <c r="CO50" s="141"/>
      <c r="CP50" s="141"/>
      <c r="CQ50" s="141"/>
      <c r="CR50" s="141"/>
      <c r="CS50" s="141"/>
      <c r="CT50" s="142"/>
      <c r="CU50" s="139">
        <f t="shared" si="0"/>
        <v>0</v>
      </c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12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4"/>
      <c r="EI50" s="93"/>
      <c r="EJ50" s="11"/>
      <c r="EL50" s="12">
        <f t="shared" si="1"/>
      </c>
    </row>
    <row r="51" spans="2:142" s="12" customFormat="1" ht="30" customHeight="1">
      <c r="B51" s="11"/>
      <c r="C51" s="118"/>
      <c r="D51" s="118"/>
      <c r="E51" s="118"/>
      <c r="F51" s="118"/>
      <c r="G51" s="118"/>
      <c r="H51" s="118"/>
      <c r="I51" s="118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20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2"/>
      <c r="BF51" s="123"/>
      <c r="BG51" s="124"/>
      <c r="BH51" s="124"/>
      <c r="BI51" s="124"/>
      <c r="BJ51" s="124"/>
      <c r="BK51" s="124"/>
      <c r="BL51" s="124"/>
      <c r="BM51" s="124"/>
      <c r="BN51" s="124"/>
      <c r="BO51" s="124"/>
      <c r="BP51" s="124"/>
      <c r="BQ51" s="124"/>
      <c r="BR51" s="125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16">
        <v>0</v>
      </c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39">
        <f t="shared" si="0"/>
        <v>0</v>
      </c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10"/>
      <c r="DQ51" s="171"/>
      <c r="DR51" s="174"/>
      <c r="DS51" s="174"/>
      <c r="DT51" s="174"/>
      <c r="DU51" s="174"/>
      <c r="DV51" s="174"/>
      <c r="DW51" s="174"/>
      <c r="DX51" s="174"/>
      <c r="DY51" s="174"/>
      <c r="DZ51" s="174"/>
      <c r="EA51" s="174"/>
      <c r="EB51" s="174"/>
      <c r="EC51" s="174"/>
      <c r="ED51" s="174"/>
      <c r="EE51" s="174"/>
      <c r="EF51" s="174"/>
      <c r="EG51" s="174"/>
      <c r="EH51" s="175"/>
      <c r="EI51" s="93"/>
      <c r="EJ51" s="11"/>
      <c r="EL51" s="12">
        <f t="shared" si="1"/>
      </c>
    </row>
    <row r="52" spans="2:142" s="12" customFormat="1" ht="30" customHeight="1">
      <c r="B52" s="11"/>
      <c r="C52" s="118"/>
      <c r="D52" s="118"/>
      <c r="E52" s="118"/>
      <c r="F52" s="118"/>
      <c r="G52" s="118"/>
      <c r="H52" s="118"/>
      <c r="I52" s="118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20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2"/>
      <c r="BF52" s="123"/>
      <c r="BG52" s="124"/>
      <c r="BH52" s="124"/>
      <c r="BI52" s="124"/>
      <c r="BJ52" s="124"/>
      <c r="BK52" s="124"/>
      <c r="BL52" s="124"/>
      <c r="BM52" s="124"/>
      <c r="BN52" s="124"/>
      <c r="BO52" s="124"/>
      <c r="BP52" s="124"/>
      <c r="BQ52" s="124"/>
      <c r="BR52" s="125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16">
        <v>0</v>
      </c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39">
        <f t="shared" si="0"/>
        <v>0</v>
      </c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10"/>
      <c r="DQ52" s="171"/>
      <c r="DR52" s="174"/>
      <c r="DS52" s="174"/>
      <c r="DT52" s="174"/>
      <c r="DU52" s="174"/>
      <c r="DV52" s="174"/>
      <c r="DW52" s="174"/>
      <c r="DX52" s="174"/>
      <c r="DY52" s="174"/>
      <c r="DZ52" s="174"/>
      <c r="EA52" s="174"/>
      <c r="EB52" s="174"/>
      <c r="EC52" s="174"/>
      <c r="ED52" s="174"/>
      <c r="EE52" s="174"/>
      <c r="EF52" s="174"/>
      <c r="EG52" s="174"/>
      <c r="EH52" s="175"/>
      <c r="EI52" s="93"/>
      <c r="EJ52" s="11"/>
      <c r="EL52" s="12">
        <f t="shared" si="1"/>
      </c>
    </row>
    <row r="53" spans="2:186" s="12" customFormat="1" ht="30" customHeight="1">
      <c r="B53" s="11"/>
      <c r="C53" s="118"/>
      <c r="D53" s="118"/>
      <c r="E53" s="118"/>
      <c r="F53" s="118"/>
      <c r="G53" s="118"/>
      <c r="H53" s="118"/>
      <c r="I53" s="118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20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2"/>
      <c r="BF53" s="123"/>
      <c r="BG53" s="124"/>
      <c r="BH53" s="124"/>
      <c r="BI53" s="124"/>
      <c r="BJ53" s="124"/>
      <c r="BK53" s="124"/>
      <c r="BL53" s="124"/>
      <c r="BM53" s="124"/>
      <c r="BN53" s="124"/>
      <c r="BO53" s="124"/>
      <c r="BP53" s="124"/>
      <c r="BQ53" s="124"/>
      <c r="BR53" s="125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40">
        <v>0</v>
      </c>
      <c r="CF53" s="141"/>
      <c r="CG53" s="141"/>
      <c r="CH53" s="141"/>
      <c r="CI53" s="141"/>
      <c r="CJ53" s="141"/>
      <c r="CK53" s="141"/>
      <c r="CL53" s="141"/>
      <c r="CM53" s="141"/>
      <c r="CN53" s="141"/>
      <c r="CO53" s="141"/>
      <c r="CP53" s="141"/>
      <c r="CQ53" s="141"/>
      <c r="CR53" s="141"/>
      <c r="CS53" s="141"/>
      <c r="CT53" s="142"/>
      <c r="CU53" s="139">
        <f t="shared" si="0"/>
        <v>0</v>
      </c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12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4"/>
      <c r="EI53" s="93"/>
      <c r="EJ53" s="11"/>
      <c r="EL53" s="12">
        <f t="shared" si="1"/>
      </c>
      <c r="GD53" s="111"/>
    </row>
    <row r="54" spans="2:142" s="12" customFormat="1" ht="30" customHeight="1">
      <c r="B54" s="11"/>
      <c r="C54" s="118"/>
      <c r="D54" s="118"/>
      <c r="E54" s="118"/>
      <c r="F54" s="118"/>
      <c r="G54" s="118"/>
      <c r="H54" s="118"/>
      <c r="I54" s="118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20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2"/>
      <c r="BF54" s="123"/>
      <c r="BG54" s="124"/>
      <c r="BH54" s="124"/>
      <c r="BI54" s="124"/>
      <c r="BJ54" s="124"/>
      <c r="BK54" s="124"/>
      <c r="BL54" s="124"/>
      <c r="BM54" s="124"/>
      <c r="BN54" s="124"/>
      <c r="BO54" s="124"/>
      <c r="BP54" s="124"/>
      <c r="BQ54" s="124"/>
      <c r="BR54" s="125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40">
        <v>0</v>
      </c>
      <c r="CF54" s="141"/>
      <c r="CG54" s="141"/>
      <c r="CH54" s="141"/>
      <c r="CI54" s="141"/>
      <c r="CJ54" s="141"/>
      <c r="CK54" s="141"/>
      <c r="CL54" s="141"/>
      <c r="CM54" s="141"/>
      <c r="CN54" s="141"/>
      <c r="CO54" s="141"/>
      <c r="CP54" s="141"/>
      <c r="CQ54" s="141"/>
      <c r="CR54" s="141"/>
      <c r="CS54" s="141"/>
      <c r="CT54" s="142"/>
      <c r="CU54" s="139">
        <f t="shared" si="0"/>
        <v>0</v>
      </c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12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4"/>
      <c r="EI54" s="93"/>
      <c r="EJ54" s="11"/>
      <c r="EL54" s="12">
        <f t="shared" si="1"/>
      </c>
    </row>
    <row r="55" spans="2:142" s="12" customFormat="1" ht="30" customHeight="1">
      <c r="B55" s="11"/>
      <c r="C55" s="118"/>
      <c r="D55" s="118"/>
      <c r="E55" s="118"/>
      <c r="F55" s="118"/>
      <c r="G55" s="118"/>
      <c r="H55" s="118"/>
      <c r="I55" s="118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20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2"/>
      <c r="BF55" s="123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5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40">
        <v>0</v>
      </c>
      <c r="CF55" s="141"/>
      <c r="CG55" s="141"/>
      <c r="CH55" s="141"/>
      <c r="CI55" s="141"/>
      <c r="CJ55" s="141"/>
      <c r="CK55" s="141"/>
      <c r="CL55" s="141"/>
      <c r="CM55" s="141"/>
      <c r="CN55" s="141"/>
      <c r="CO55" s="141"/>
      <c r="CP55" s="141"/>
      <c r="CQ55" s="141"/>
      <c r="CR55" s="141"/>
      <c r="CS55" s="141"/>
      <c r="CT55" s="142"/>
      <c r="CU55" s="139">
        <f t="shared" si="0"/>
        <v>0</v>
      </c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12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4"/>
      <c r="EI55" s="93"/>
      <c r="EJ55" s="11"/>
      <c r="EL55" s="12">
        <f t="shared" si="1"/>
      </c>
    </row>
    <row r="56" spans="2:142" s="12" customFormat="1" ht="30" customHeight="1">
      <c r="B56" s="11"/>
      <c r="C56" s="118"/>
      <c r="D56" s="118"/>
      <c r="E56" s="118"/>
      <c r="F56" s="118"/>
      <c r="G56" s="118"/>
      <c r="H56" s="118"/>
      <c r="I56" s="118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Q56" s="119"/>
      <c r="AR56" s="119"/>
      <c r="AS56" s="120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2"/>
      <c r="BF56" s="123"/>
      <c r="BG56" s="124"/>
      <c r="BH56" s="124"/>
      <c r="BI56" s="124"/>
      <c r="BJ56" s="124"/>
      <c r="BK56" s="124"/>
      <c r="BL56" s="124"/>
      <c r="BM56" s="124"/>
      <c r="BN56" s="124"/>
      <c r="BO56" s="124"/>
      <c r="BP56" s="124"/>
      <c r="BQ56" s="124"/>
      <c r="BR56" s="12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6">
        <v>0</v>
      </c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7">
        <f aca="true" t="shared" si="2" ref="CU56:CU91">BS56*CE56</f>
        <v>0</v>
      </c>
      <c r="CV56" s="117"/>
      <c r="CW56" s="117"/>
      <c r="CX56" s="117"/>
      <c r="CY56" s="117"/>
      <c r="CZ56" s="117"/>
      <c r="DA56" s="117"/>
      <c r="DB56" s="117"/>
      <c r="DC56" s="117"/>
      <c r="DD56" s="117"/>
      <c r="DE56" s="117"/>
      <c r="DF56" s="117"/>
      <c r="DG56" s="117"/>
      <c r="DH56" s="117"/>
      <c r="DI56" s="117"/>
      <c r="DJ56" s="117"/>
      <c r="DK56" s="117"/>
      <c r="DL56" s="117"/>
      <c r="DM56" s="117"/>
      <c r="DN56" s="117"/>
      <c r="DO56" s="117"/>
      <c r="DP56" s="112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4"/>
      <c r="EI56" s="93"/>
      <c r="EJ56" s="11"/>
      <c r="EL56" s="12">
        <f aca="true" t="shared" si="3" ref="EL56:EL91">IF(C56="","",1)</f>
      </c>
    </row>
    <row r="57" spans="2:142" s="12" customFormat="1" ht="30" customHeight="1">
      <c r="B57" s="11"/>
      <c r="C57" s="118"/>
      <c r="D57" s="118"/>
      <c r="E57" s="118"/>
      <c r="F57" s="118"/>
      <c r="G57" s="118"/>
      <c r="H57" s="118"/>
      <c r="I57" s="118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Q57" s="119"/>
      <c r="AR57" s="119"/>
      <c r="AS57" s="120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2"/>
      <c r="BF57" s="123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6">
        <v>0</v>
      </c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7">
        <f t="shared" si="2"/>
        <v>0</v>
      </c>
      <c r="CV57" s="117"/>
      <c r="CW57" s="117"/>
      <c r="CX57" s="117"/>
      <c r="CY57" s="117"/>
      <c r="CZ57" s="117"/>
      <c r="DA57" s="117"/>
      <c r="DB57" s="117"/>
      <c r="DC57" s="117"/>
      <c r="DD57" s="117"/>
      <c r="DE57" s="117"/>
      <c r="DF57" s="117"/>
      <c r="DG57" s="117"/>
      <c r="DH57" s="117"/>
      <c r="DI57" s="117"/>
      <c r="DJ57" s="117"/>
      <c r="DK57" s="117"/>
      <c r="DL57" s="117"/>
      <c r="DM57" s="117"/>
      <c r="DN57" s="117"/>
      <c r="DO57" s="117"/>
      <c r="DP57" s="112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4"/>
      <c r="EI57" s="93"/>
      <c r="EJ57" s="11"/>
      <c r="EL57" s="12">
        <f t="shared" si="3"/>
      </c>
    </row>
    <row r="58" spans="2:142" s="12" customFormat="1" ht="30" customHeight="1">
      <c r="B58" s="11"/>
      <c r="C58" s="118"/>
      <c r="D58" s="118"/>
      <c r="E58" s="118"/>
      <c r="F58" s="118"/>
      <c r="G58" s="118"/>
      <c r="H58" s="118"/>
      <c r="I58" s="118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20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2"/>
      <c r="BF58" s="123"/>
      <c r="BG58" s="124"/>
      <c r="BH58" s="124"/>
      <c r="BI58" s="124"/>
      <c r="BJ58" s="124"/>
      <c r="BK58" s="124"/>
      <c r="BL58" s="124"/>
      <c r="BM58" s="124"/>
      <c r="BN58" s="124"/>
      <c r="BO58" s="124"/>
      <c r="BP58" s="124"/>
      <c r="BQ58" s="124"/>
      <c r="BR58" s="12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6">
        <v>0</v>
      </c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7">
        <f t="shared" si="2"/>
        <v>0</v>
      </c>
      <c r="CV58" s="117"/>
      <c r="CW58" s="117"/>
      <c r="CX58" s="117"/>
      <c r="CY58" s="117"/>
      <c r="CZ58" s="117"/>
      <c r="DA58" s="117"/>
      <c r="DB58" s="117"/>
      <c r="DC58" s="117"/>
      <c r="DD58" s="117"/>
      <c r="DE58" s="117"/>
      <c r="DF58" s="117"/>
      <c r="DG58" s="117"/>
      <c r="DH58" s="117"/>
      <c r="DI58" s="117"/>
      <c r="DJ58" s="117"/>
      <c r="DK58" s="117"/>
      <c r="DL58" s="117"/>
      <c r="DM58" s="117"/>
      <c r="DN58" s="117"/>
      <c r="DO58" s="117"/>
      <c r="DP58" s="112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4"/>
      <c r="EI58" s="93"/>
      <c r="EJ58" s="11"/>
      <c r="EL58" s="12">
        <f t="shared" si="3"/>
      </c>
    </row>
    <row r="59" spans="2:142" s="12" customFormat="1" ht="30" customHeight="1">
      <c r="B59" s="11"/>
      <c r="C59" s="118"/>
      <c r="D59" s="118"/>
      <c r="E59" s="118"/>
      <c r="F59" s="118"/>
      <c r="G59" s="118"/>
      <c r="H59" s="118"/>
      <c r="I59" s="118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20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2"/>
      <c r="BF59" s="123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5"/>
      <c r="BS59" s="115"/>
      <c r="BT59" s="115"/>
      <c r="BU59" s="115"/>
      <c r="BV59" s="115"/>
      <c r="BW59" s="115"/>
      <c r="BX59" s="115"/>
      <c r="BY59" s="115"/>
      <c r="BZ59" s="115"/>
      <c r="CA59" s="115"/>
      <c r="CB59" s="115"/>
      <c r="CC59" s="115"/>
      <c r="CD59" s="115"/>
      <c r="CE59" s="116">
        <v>0</v>
      </c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7">
        <f t="shared" si="2"/>
        <v>0</v>
      </c>
      <c r="CV59" s="117"/>
      <c r="CW59" s="117"/>
      <c r="CX59" s="117"/>
      <c r="CY59" s="117"/>
      <c r="CZ59" s="117"/>
      <c r="DA59" s="117"/>
      <c r="DB59" s="117"/>
      <c r="DC59" s="117"/>
      <c r="DD59" s="117"/>
      <c r="DE59" s="117"/>
      <c r="DF59" s="117"/>
      <c r="DG59" s="117"/>
      <c r="DH59" s="117"/>
      <c r="DI59" s="117"/>
      <c r="DJ59" s="117"/>
      <c r="DK59" s="117"/>
      <c r="DL59" s="117"/>
      <c r="DM59" s="117"/>
      <c r="DN59" s="117"/>
      <c r="DO59" s="117"/>
      <c r="DP59" s="112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4"/>
      <c r="EI59" s="93"/>
      <c r="EJ59" s="11"/>
      <c r="EL59" s="12">
        <f t="shared" si="3"/>
      </c>
    </row>
    <row r="60" spans="2:142" s="12" customFormat="1" ht="30" customHeight="1">
      <c r="B60" s="11"/>
      <c r="C60" s="118"/>
      <c r="D60" s="118"/>
      <c r="E60" s="118"/>
      <c r="F60" s="118"/>
      <c r="G60" s="118"/>
      <c r="H60" s="118"/>
      <c r="I60" s="118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20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2"/>
      <c r="BF60" s="123"/>
      <c r="BG60" s="124"/>
      <c r="BH60" s="124"/>
      <c r="BI60" s="124"/>
      <c r="BJ60" s="124"/>
      <c r="BK60" s="124"/>
      <c r="BL60" s="124"/>
      <c r="BM60" s="124"/>
      <c r="BN60" s="124"/>
      <c r="BO60" s="124"/>
      <c r="BP60" s="124"/>
      <c r="BQ60" s="124"/>
      <c r="BR60" s="12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6">
        <v>0</v>
      </c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7">
        <f t="shared" si="2"/>
        <v>0</v>
      </c>
      <c r="CV60" s="117"/>
      <c r="CW60" s="117"/>
      <c r="CX60" s="117"/>
      <c r="CY60" s="117"/>
      <c r="CZ60" s="117"/>
      <c r="DA60" s="117"/>
      <c r="DB60" s="117"/>
      <c r="DC60" s="117"/>
      <c r="DD60" s="117"/>
      <c r="DE60" s="117"/>
      <c r="DF60" s="117"/>
      <c r="DG60" s="117"/>
      <c r="DH60" s="117"/>
      <c r="DI60" s="117"/>
      <c r="DJ60" s="117"/>
      <c r="DK60" s="117"/>
      <c r="DL60" s="117"/>
      <c r="DM60" s="117"/>
      <c r="DN60" s="117"/>
      <c r="DO60" s="117"/>
      <c r="DP60" s="112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4"/>
      <c r="EI60" s="93"/>
      <c r="EJ60" s="11"/>
      <c r="EL60" s="12">
        <f t="shared" si="3"/>
      </c>
    </row>
    <row r="61" spans="2:142" s="12" customFormat="1" ht="30" customHeight="1">
      <c r="B61" s="11"/>
      <c r="C61" s="118"/>
      <c r="D61" s="118"/>
      <c r="E61" s="118"/>
      <c r="F61" s="118"/>
      <c r="G61" s="118"/>
      <c r="H61" s="118"/>
      <c r="I61" s="118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20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2"/>
      <c r="BF61" s="123"/>
      <c r="BG61" s="124"/>
      <c r="BH61" s="124"/>
      <c r="BI61" s="124"/>
      <c r="BJ61" s="124"/>
      <c r="BK61" s="124"/>
      <c r="BL61" s="124"/>
      <c r="BM61" s="124"/>
      <c r="BN61" s="124"/>
      <c r="BO61" s="124"/>
      <c r="BP61" s="124"/>
      <c r="BQ61" s="124"/>
      <c r="BR61" s="12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6">
        <v>0</v>
      </c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7">
        <f t="shared" si="2"/>
        <v>0</v>
      </c>
      <c r="CV61" s="117"/>
      <c r="CW61" s="117"/>
      <c r="CX61" s="117"/>
      <c r="CY61" s="117"/>
      <c r="CZ61" s="117"/>
      <c r="DA61" s="117"/>
      <c r="DB61" s="117"/>
      <c r="DC61" s="117"/>
      <c r="DD61" s="117"/>
      <c r="DE61" s="117"/>
      <c r="DF61" s="117"/>
      <c r="DG61" s="117"/>
      <c r="DH61" s="117"/>
      <c r="DI61" s="117"/>
      <c r="DJ61" s="117"/>
      <c r="DK61" s="117"/>
      <c r="DL61" s="117"/>
      <c r="DM61" s="117"/>
      <c r="DN61" s="117"/>
      <c r="DO61" s="117"/>
      <c r="DP61" s="112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4"/>
      <c r="EI61" s="93"/>
      <c r="EJ61" s="11"/>
      <c r="EL61" s="12">
        <f t="shared" si="3"/>
      </c>
    </row>
    <row r="62" spans="2:142" s="12" customFormat="1" ht="30" customHeight="1">
      <c r="B62" s="11"/>
      <c r="C62" s="118"/>
      <c r="D62" s="118"/>
      <c r="E62" s="118"/>
      <c r="F62" s="118"/>
      <c r="G62" s="118"/>
      <c r="H62" s="118"/>
      <c r="I62" s="118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20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2"/>
      <c r="BF62" s="123"/>
      <c r="BG62" s="124"/>
      <c r="BH62" s="124"/>
      <c r="BI62" s="124"/>
      <c r="BJ62" s="124"/>
      <c r="BK62" s="124"/>
      <c r="BL62" s="124"/>
      <c r="BM62" s="124"/>
      <c r="BN62" s="124"/>
      <c r="BO62" s="124"/>
      <c r="BP62" s="124"/>
      <c r="BQ62" s="124"/>
      <c r="BR62" s="12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6">
        <v>0</v>
      </c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7">
        <f t="shared" si="2"/>
        <v>0</v>
      </c>
      <c r="CV62" s="117"/>
      <c r="CW62" s="117"/>
      <c r="CX62" s="117"/>
      <c r="CY62" s="117"/>
      <c r="CZ62" s="117"/>
      <c r="DA62" s="117"/>
      <c r="DB62" s="117"/>
      <c r="DC62" s="117"/>
      <c r="DD62" s="117"/>
      <c r="DE62" s="117"/>
      <c r="DF62" s="117"/>
      <c r="DG62" s="117"/>
      <c r="DH62" s="117"/>
      <c r="DI62" s="117"/>
      <c r="DJ62" s="117"/>
      <c r="DK62" s="117"/>
      <c r="DL62" s="117"/>
      <c r="DM62" s="117"/>
      <c r="DN62" s="117"/>
      <c r="DO62" s="117"/>
      <c r="DP62" s="112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4"/>
      <c r="EI62" s="93"/>
      <c r="EJ62" s="11"/>
      <c r="EL62" s="12">
        <f t="shared" si="3"/>
      </c>
    </row>
    <row r="63" spans="2:142" s="12" customFormat="1" ht="30" customHeight="1">
      <c r="B63" s="11"/>
      <c r="C63" s="118"/>
      <c r="D63" s="118"/>
      <c r="E63" s="118"/>
      <c r="F63" s="118"/>
      <c r="G63" s="118"/>
      <c r="H63" s="118"/>
      <c r="I63" s="118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20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2"/>
      <c r="BF63" s="123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6">
        <v>0</v>
      </c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7">
        <f t="shared" si="2"/>
        <v>0</v>
      </c>
      <c r="CV63" s="117"/>
      <c r="CW63" s="117"/>
      <c r="CX63" s="117"/>
      <c r="CY63" s="117"/>
      <c r="CZ63" s="117"/>
      <c r="DA63" s="117"/>
      <c r="DB63" s="117"/>
      <c r="DC63" s="117"/>
      <c r="DD63" s="117"/>
      <c r="DE63" s="117"/>
      <c r="DF63" s="117"/>
      <c r="DG63" s="117"/>
      <c r="DH63" s="117"/>
      <c r="DI63" s="117"/>
      <c r="DJ63" s="117"/>
      <c r="DK63" s="117"/>
      <c r="DL63" s="117"/>
      <c r="DM63" s="117"/>
      <c r="DN63" s="117"/>
      <c r="DO63" s="117"/>
      <c r="DP63" s="112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4"/>
      <c r="EI63" s="93"/>
      <c r="EJ63" s="11"/>
      <c r="EL63" s="12">
        <f t="shared" si="3"/>
      </c>
    </row>
    <row r="64" spans="2:142" s="12" customFormat="1" ht="30" customHeight="1">
      <c r="B64" s="11"/>
      <c r="C64" s="118"/>
      <c r="D64" s="118"/>
      <c r="E64" s="118"/>
      <c r="F64" s="118"/>
      <c r="G64" s="118"/>
      <c r="H64" s="118"/>
      <c r="I64" s="118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Q64" s="119"/>
      <c r="AR64" s="119"/>
      <c r="AS64" s="120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2"/>
      <c r="BF64" s="123"/>
      <c r="BG64" s="124"/>
      <c r="BH64" s="124"/>
      <c r="BI64" s="124"/>
      <c r="BJ64" s="124"/>
      <c r="BK64" s="124"/>
      <c r="BL64" s="124"/>
      <c r="BM64" s="124"/>
      <c r="BN64" s="124"/>
      <c r="BO64" s="124"/>
      <c r="BP64" s="124"/>
      <c r="BQ64" s="124"/>
      <c r="BR64" s="12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6">
        <v>0</v>
      </c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7">
        <f t="shared" si="2"/>
        <v>0</v>
      </c>
      <c r="CV64" s="117"/>
      <c r="CW64" s="117"/>
      <c r="CX64" s="117"/>
      <c r="CY64" s="117"/>
      <c r="CZ64" s="117"/>
      <c r="DA64" s="117"/>
      <c r="DB64" s="117"/>
      <c r="DC64" s="117"/>
      <c r="DD64" s="117"/>
      <c r="DE64" s="117"/>
      <c r="DF64" s="117"/>
      <c r="DG64" s="117"/>
      <c r="DH64" s="117"/>
      <c r="DI64" s="117"/>
      <c r="DJ64" s="117"/>
      <c r="DK64" s="117"/>
      <c r="DL64" s="117"/>
      <c r="DM64" s="117"/>
      <c r="DN64" s="117"/>
      <c r="DO64" s="117"/>
      <c r="DP64" s="112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4"/>
      <c r="EI64" s="93"/>
      <c r="EJ64" s="11"/>
      <c r="EL64" s="12">
        <f t="shared" si="3"/>
      </c>
    </row>
    <row r="65" spans="2:142" s="12" customFormat="1" ht="30" customHeight="1">
      <c r="B65" s="11"/>
      <c r="C65" s="118"/>
      <c r="D65" s="118"/>
      <c r="E65" s="118"/>
      <c r="F65" s="118"/>
      <c r="G65" s="118"/>
      <c r="H65" s="118"/>
      <c r="I65" s="118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20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2"/>
      <c r="BF65" s="123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6">
        <v>0</v>
      </c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7">
        <f t="shared" si="2"/>
        <v>0</v>
      </c>
      <c r="CV65" s="117"/>
      <c r="CW65" s="117"/>
      <c r="CX65" s="117"/>
      <c r="CY65" s="117"/>
      <c r="CZ65" s="117"/>
      <c r="DA65" s="117"/>
      <c r="DB65" s="117"/>
      <c r="DC65" s="117"/>
      <c r="DD65" s="117"/>
      <c r="DE65" s="117"/>
      <c r="DF65" s="117"/>
      <c r="DG65" s="117"/>
      <c r="DH65" s="117"/>
      <c r="DI65" s="117"/>
      <c r="DJ65" s="117"/>
      <c r="DK65" s="117"/>
      <c r="DL65" s="117"/>
      <c r="DM65" s="117"/>
      <c r="DN65" s="117"/>
      <c r="DO65" s="117"/>
      <c r="DP65" s="112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4"/>
      <c r="EI65" s="93"/>
      <c r="EJ65" s="11"/>
      <c r="EL65" s="12">
        <f t="shared" si="3"/>
      </c>
    </row>
    <row r="66" spans="2:142" s="12" customFormat="1" ht="30" customHeight="1">
      <c r="B66" s="11"/>
      <c r="C66" s="118"/>
      <c r="D66" s="118"/>
      <c r="E66" s="118"/>
      <c r="F66" s="118"/>
      <c r="G66" s="118"/>
      <c r="H66" s="118"/>
      <c r="I66" s="118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20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2"/>
      <c r="BF66" s="123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6">
        <v>0</v>
      </c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7">
        <f t="shared" si="2"/>
        <v>0</v>
      </c>
      <c r="CV66" s="117"/>
      <c r="CW66" s="117"/>
      <c r="CX66" s="117"/>
      <c r="CY66" s="117"/>
      <c r="CZ66" s="117"/>
      <c r="DA66" s="117"/>
      <c r="DB66" s="117"/>
      <c r="DC66" s="117"/>
      <c r="DD66" s="117"/>
      <c r="DE66" s="117"/>
      <c r="DF66" s="117"/>
      <c r="DG66" s="117"/>
      <c r="DH66" s="117"/>
      <c r="DI66" s="117"/>
      <c r="DJ66" s="117"/>
      <c r="DK66" s="117"/>
      <c r="DL66" s="117"/>
      <c r="DM66" s="117"/>
      <c r="DN66" s="117"/>
      <c r="DO66" s="117"/>
      <c r="DP66" s="112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4"/>
      <c r="EI66" s="93"/>
      <c r="EJ66" s="11"/>
      <c r="EL66" s="12">
        <f t="shared" si="3"/>
      </c>
    </row>
    <row r="67" spans="2:142" s="12" customFormat="1" ht="30" customHeight="1">
      <c r="B67" s="11"/>
      <c r="C67" s="118"/>
      <c r="D67" s="118"/>
      <c r="E67" s="118"/>
      <c r="F67" s="118"/>
      <c r="G67" s="118"/>
      <c r="H67" s="118"/>
      <c r="I67" s="118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20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2"/>
      <c r="BF67" s="123"/>
      <c r="BG67" s="124"/>
      <c r="BH67" s="124"/>
      <c r="BI67" s="124"/>
      <c r="BJ67" s="124"/>
      <c r="BK67" s="124"/>
      <c r="BL67" s="124"/>
      <c r="BM67" s="124"/>
      <c r="BN67" s="124"/>
      <c r="BO67" s="124"/>
      <c r="BP67" s="124"/>
      <c r="BQ67" s="124"/>
      <c r="BR67" s="12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6">
        <v>0</v>
      </c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7">
        <f t="shared" si="2"/>
        <v>0</v>
      </c>
      <c r="CV67" s="117"/>
      <c r="CW67" s="117"/>
      <c r="CX67" s="117"/>
      <c r="CY67" s="117"/>
      <c r="CZ67" s="117"/>
      <c r="DA67" s="117"/>
      <c r="DB67" s="117"/>
      <c r="DC67" s="117"/>
      <c r="DD67" s="117"/>
      <c r="DE67" s="117"/>
      <c r="DF67" s="117"/>
      <c r="DG67" s="117"/>
      <c r="DH67" s="117"/>
      <c r="DI67" s="117"/>
      <c r="DJ67" s="117"/>
      <c r="DK67" s="117"/>
      <c r="DL67" s="117"/>
      <c r="DM67" s="117"/>
      <c r="DN67" s="117"/>
      <c r="DO67" s="117"/>
      <c r="DP67" s="112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4"/>
      <c r="EI67" s="93"/>
      <c r="EJ67" s="11"/>
      <c r="EL67" s="12">
        <f t="shared" si="3"/>
      </c>
    </row>
    <row r="68" spans="2:142" s="12" customFormat="1" ht="30" customHeight="1">
      <c r="B68" s="11"/>
      <c r="C68" s="118"/>
      <c r="D68" s="118"/>
      <c r="E68" s="118"/>
      <c r="F68" s="118"/>
      <c r="G68" s="118"/>
      <c r="H68" s="118"/>
      <c r="I68" s="118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20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2"/>
      <c r="BF68" s="123"/>
      <c r="BG68" s="124"/>
      <c r="BH68" s="124"/>
      <c r="BI68" s="124"/>
      <c r="BJ68" s="124"/>
      <c r="BK68" s="124"/>
      <c r="BL68" s="124"/>
      <c r="BM68" s="124"/>
      <c r="BN68" s="124"/>
      <c r="BO68" s="124"/>
      <c r="BP68" s="124"/>
      <c r="BQ68" s="124"/>
      <c r="BR68" s="12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6">
        <v>0</v>
      </c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7">
        <f t="shared" si="2"/>
        <v>0</v>
      </c>
      <c r="CV68" s="117"/>
      <c r="CW68" s="117"/>
      <c r="CX68" s="117"/>
      <c r="CY68" s="117"/>
      <c r="CZ68" s="117"/>
      <c r="DA68" s="117"/>
      <c r="DB68" s="117"/>
      <c r="DC68" s="117"/>
      <c r="DD68" s="117"/>
      <c r="DE68" s="117"/>
      <c r="DF68" s="117"/>
      <c r="DG68" s="117"/>
      <c r="DH68" s="117"/>
      <c r="DI68" s="117"/>
      <c r="DJ68" s="117"/>
      <c r="DK68" s="117"/>
      <c r="DL68" s="117"/>
      <c r="DM68" s="117"/>
      <c r="DN68" s="117"/>
      <c r="DO68" s="117"/>
      <c r="DP68" s="112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4"/>
      <c r="EI68" s="93"/>
      <c r="EJ68" s="11"/>
      <c r="EL68" s="12">
        <f t="shared" si="3"/>
      </c>
    </row>
    <row r="69" spans="2:142" s="12" customFormat="1" ht="30" customHeight="1">
      <c r="B69" s="11"/>
      <c r="C69" s="118"/>
      <c r="D69" s="118"/>
      <c r="E69" s="118"/>
      <c r="F69" s="118"/>
      <c r="G69" s="118"/>
      <c r="H69" s="118"/>
      <c r="I69" s="118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20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2"/>
      <c r="BF69" s="123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6">
        <v>0</v>
      </c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7">
        <f t="shared" si="2"/>
        <v>0</v>
      </c>
      <c r="CV69" s="117"/>
      <c r="CW69" s="117"/>
      <c r="CX69" s="117"/>
      <c r="CY69" s="117"/>
      <c r="CZ69" s="117"/>
      <c r="DA69" s="117"/>
      <c r="DB69" s="117"/>
      <c r="DC69" s="117"/>
      <c r="DD69" s="117"/>
      <c r="DE69" s="117"/>
      <c r="DF69" s="117"/>
      <c r="DG69" s="117"/>
      <c r="DH69" s="117"/>
      <c r="DI69" s="117"/>
      <c r="DJ69" s="117"/>
      <c r="DK69" s="117"/>
      <c r="DL69" s="117"/>
      <c r="DM69" s="117"/>
      <c r="DN69" s="117"/>
      <c r="DO69" s="117"/>
      <c r="DP69" s="112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4"/>
      <c r="EI69" s="93"/>
      <c r="EJ69" s="11"/>
      <c r="EL69" s="12">
        <f t="shared" si="3"/>
      </c>
    </row>
    <row r="70" spans="2:142" s="12" customFormat="1" ht="30" customHeight="1">
      <c r="B70" s="11"/>
      <c r="C70" s="118"/>
      <c r="D70" s="118"/>
      <c r="E70" s="118"/>
      <c r="F70" s="118"/>
      <c r="G70" s="118"/>
      <c r="H70" s="118"/>
      <c r="I70" s="118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Q70" s="119"/>
      <c r="AR70" s="119"/>
      <c r="AS70" s="120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2"/>
      <c r="BF70" s="123"/>
      <c r="BG70" s="124"/>
      <c r="BH70" s="124"/>
      <c r="BI70" s="124"/>
      <c r="BJ70" s="124"/>
      <c r="BK70" s="124"/>
      <c r="BL70" s="124"/>
      <c r="BM70" s="124"/>
      <c r="BN70" s="124"/>
      <c r="BO70" s="124"/>
      <c r="BP70" s="124"/>
      <c r="BQ70" s="124"/>
      <c r="BR70" s="125"/>
      <c r="BS70" s="115"/>
      <c r="BT70" s="115"/>
      <c r="BU70" s="115"/>
      <c r="BV70" s="115"/>
      <c r="BW70" s="115"/>
      <c r="BX70" s="115"/>
      <c r="BY70" s="115"/>
      <c r="BZ70" s="115"/>
      <c r="CA70" s="115"/>
      <c r="CB70" s="115"/>
      <c r="CC70" s="115"/>
      <c r="CD70" s="115"/>
      <c r="CE70" s="116">
        <v>0</v>
      </c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7">
        <f t="shared" si="2"/>
        <v>0</v>
      </c>
      <c r="CV70" s="117"/>
      <c r="CW70" s="117"/>
      <c r="CX70" s="117"/>
      <c r="CY70" s="117"/>
      <c r="CZ70" s="117"/>
      <c r="DA70" s="117"/>
      <c r="DB70" s="117"/>
      <c r="DC70" s="117"/>
      <c r="DD70" s="117"/>
      <c r="DE70" s="117"/>
      <c r="DF70" s="117"/>
      <c r="DG70" s="117"/>
      <c r="DH70" s="117"/>
      <c r="DI70" s="117"/>
      <c r="DJ70" s="117"/>
      <c r="DK70" s="117"/>
      <c r="DL70" s="117"/>
      <c r="DM70" s="117"/>
      <c r="DN70" s="117"/>
      <c r="DO70" s="117"/>
      <c r="DP70" s="112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4"/>
      <c r="EI70" s="93"/>
      <c r="EJ70" s="11"/>
      <c r="EL70" s="12">
        <f t="shared" si="3"/>
      </c>
    </row>
    <row r="71" spans="2:142" s="12" customFormat="1" ht="30" customHeight="1">
      <c r="B71" s="11"/>
      <c r="C71" s="118"/>
      <c r="D71" s="118"/>
      <c r="E71" s="118"/>
      <c r="F71" s="118"/>
      <c r="G71" s="118"/>
      <c r="H71" s="118"/>
      <c r="I71" s="118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20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2"/>
      <c r="BF71" s="123"/>
      <c r="BG71" s="124"/>
      <c r="BH71" s="124"/>
      <c r="BI71" s="124"/>
      <c r="BJ71" s="124"/>
      <c r="BK71" s="124"/>
      <c r="BL71" s="124"/>
      <c r="BM71" s="124"/>
      <c r="BN71" s="124"/>
      <c r="BO71" s="124"/>
      <c r="BP71" s="124"/>
      <c r="BQ71" s="124"/>
      <c r="BR71" s="125"/>
      <c r="BS71" s="115"/>
      <c r="BT71" s="115"/>
      <c r="BU71" s="115"/>
      <c r="BV71" s="115"/>
      <c r="BW71" s="115"/>
      <c r="BX71" s="115"/>
      <c r="BY71" s="115"/>
      <c r="BZ71" s="115"/>
      <c r="CA71" s="115"/>
      <c r="CB71" s="115"/>
      <c r="CC71" s="115"/>
      <c r="CD71" s="115"/>
      <c r="CE71" s="116">
        <v>0</v>
      </c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7">
        <f t="shared" si="2"/>
        <v>0</v>
      </c>
      <c r="CV71" s="117"/>
      <c r="CW71" s="117"/>
      <c r="CX71" s="117"/>
      <c r="CY71" s="117"/>
      <c r="CZ71" s="117"/>
      <c r="DA71" s="117"/>
      <c r="DB71" s="117"/>
      <c r="DC71" s="117"/>
      <c r="DD71" s="117"/>
      <c r="DE71" s="117"/>
      <c r="DF71" s="117"/>
      <c r="DG71" s="117"/>
      <c r="DH71" s="117"/>
      <c r="DI71" s="117"/>
      <c r="DJ71" s="117"/>
      <c r="DK71" s="117"/>
      <c r="DL71" s="117"/>
      <c r="DM71" s="117"/>
      <c r="DN71" s="117"/>
      <c r="DO71" s="117"/>
      <c r="DP71" s="112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4"/>
      <c r="EI71" s="93"/>
      <c r="EJ71" s="11"/>
      <c r="EL71" s="12">
        <f t="shared" si="3"/>
      </c>
    </row>
    <row r="72" spans="2:142" s="12" customFormat="1" ht="30" customHeight="1">
      <c r="B72" s="11"/>
      <c r="C72" s="118"/>
      <c r="D72" s="118"/>
      <c r="E72" s="118"/>
      <c r="F72" s="118"/>
      <c r="G72" s="118"/>
      <c r="H72" s="118"/>
      <c r="I72" s="118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20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2"/>
      <c r="BF72" s="123"/>
      <c r="BG72" s="124"/>
      <c r="BH72" s="124"/>
      <c r="BI72" s="124"/>
      <c r="BJ72" s="124"/>
      <c r="BK72" s="124"/>
      <c r="BL72" s="124"/>
      <c r="BM72" s="124"/>
      <c r="BN72" s="124"/>
      <c r="BO72" s="124"/>
      <c r="BP72" s="124"/>
      <c r="BQ72" s="124"/>
      <c r="BR72" s="12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D72" s="115"/>
      <c r="CE72" s="116">
        <v>0</v>
      </c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7">
        <f t="shared" si="2"/>
        <v>0</v>
      </c>
      <c r="CV72" s="117"/>
      <c r="CW72" s="117"/>
      <c r="CX72" s="117"/>
      <c r="CY72" s="117"/>
      <c r="CZ72" s="117"/>
      <c r="DA72" s="117"/>
      <c r="DB72" s="117"/>
      <c r="DC72" s="117"/>
      <c r="DD72" s="117"/>
      <c r="DE72" s="117"/>
      <c r="DF72" s="117"/>
      <c r="DG72" s="117"/>
      <c r="DH72" s="117"/>
      <c r="DI72" s="117"/>
      <c r="DJ72" s="117"/>
      <c r="DK72" s="117"/>
      <c r="DL72" s="117"/>
      <c r="DM72" s="117"/>
      <c r="DN72" s="117"/>
      <c r="DO72" s="117"/>
      <c r="DP72" s="112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4"/>
      <c r="EI72" s="93"/>
      <c r="EJ72" s="11"/>
      <c r="EL72" s="12">
        <f t="shared" si="3"/>
      </c>
    </row>
    <row r="73" spans="2:142" s="12" customFormat="1" ht="30" customHeight="1">
      <c r="B73" s="11"/>
      <c r="C73" s="118"/>
      <c r="D73" s="118"/>
      <c r="E73" s="118"/>
      <c r="F73" s="118"/>
      <c r="G73" s="118"/>
      <c r="H73" s="118"/>
      <c r="I73" s="118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20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2"/>
      <c r="BF73" s="123"/>
      <c r="BG73" s="124"/>
      <c r="BH73" s="124"/>
      <c r="BI73" s="124"/>
      <c r="BJ73" s="124"/>
      <c r="BK73" s="124"/>
      <c r="BL73" s="124"/>
      <c r="BM73" s="124"/>
      <c r="BN73" s="124"/>
      <c r="BO73" s="124"/>
      <c r="BP73" s="124"/>
      <c r="BQ73" s="124"/>
      <c r="BR73" s="125"/>
      <c r="BS73" s="115"/>
      <c r="BT73" s="115"/>
      <c r="BU73" s="115"/>
      <c r="BV73" s="115"/>
      <c r="BW73" s="115"/>
      <c r="BX73" s="115"/>
      <c r="BY73" s="115"/>
      <c r="BZ73" s="115"/>
      <c r="CA73" s="115"/>
      <c r="CB73" s="115"/>
      <c r="CC73" s="115"/>
      <c r="CD73" s="115"/>
      <c r="CE73" s="116">
        <v>0</v>
      </c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7">
        <f t="shared" si="2"/>
        <v>0</v>
      </c>
      <c r="CV73" s="117"/>
      <c r="CW73" s="117"/>
      <c r="CX73" s="117"/>
      <c r="CY73" s="117"/>
      <c r="CZ73" s="117"/>
      <c r="DA73" s="117"/>
      <c r="DB73" s="117"/>
      <c r="DC73" s="117"/>
      <c r="DD73" s="117"/>
      <c r="DE73" s="117"/>
      <c r="DF73" s="117"/>
      <c r="DG73" s="117"/>
      <c r="DH73" s="117"/>
      <c r="DI73" s="117"/>
      <c r="DJ73" s="117"/>
      <c r="DK73" s="117"/>
      <c r="DL73" s="117"/>
      <c r="DM73" s="117"/>
      <c r="DN73" s="117"/>
      <c r="DO73" s="117"/>
      <c r="DP73" s="112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4"/>
      <c r="EI73" s="93"/>
      <c r="EJ73" s="11"/>
      <c r="EL73" s="12">
        <f t="shared" si="3"/>
      </c>
    </row>
    <row r="74" spans="2:142" s="12" customFormat="1" ht="30" customHeight="1">
      <c r="B74" s="11"/>
      <c r="C74" s="118"/>
      <c r="D74" s="118"/>
      <c r="E74" s="118"/>
      <c r="F74" s="118"/>
      <c r="G74" s="118"/>
      <c r="H74" s="118"/>
      <c r="I74" s="118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20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2"/>
      <c r="BF74" s="123"/>
      <c r="BG74" s="124"/>
      <c r="BH74" s="124"/>
      <c r="BI74" s="124"/>
      <c r="BJ74" s="124"/>
      <c r="BK74" s="124"/>
      <c r="BL74" s="124"/>
      <c r="BM74" s="124"/>
      <c r="BN74" s="124"/>
      <c r="BO74" s="124"/>
      <c r="BP74" s="124"/>
      <c r="BQ74" s="124"/>
      <c r="BR74" s="125"/>
      <c r="BS74" s="115"/>
      <c r="BT74" s="115"/>
      <c r="BU74" s="115"/>
      <c r="BV74" s="115"/>
      <c r="BW74" s="115"/>
      <c r="BX74" s="115"/>
      <c r="BY74" s="115"/>
      <c r="BZ74" s="115"/>
      <c r="CA74" s="115"/>
      <c r="CB74" s="115"/>
      <c r="CC74" s="115"/>
      <c r="CD74" s="115"/>
      <c r="CE74" s="116">
        <v>0</v>
      </c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7">
        <f t="shared" si="2"/>
        <v>0</v>
      </c>
      <c r="CV74" s="117"/>
      <c r="CW74" s="117"/>
      <c r="CX74" s="117"/>
      <c r="CY74" s="117"/>
      <c r="CZ74" s="117"/>
      <c r="DA74" s="117"/>
      <c r="DB74" s="117"/>
      <c r="DC74" s="117"/>
      <c r="DD74" s="117"/>
      <c r="DE74" s="117"/>
      <c r="DF74" s="117"/>
      <c r="DG74" s="117"/>
      <c r="DH74" s="117"/>
      <c r="DI74" s="117"/>
      <c r="DJ74" s="117"/>
      <c r="DK74" s="117"/>
      <c r="DL74" s="117"/>
      <c r="DM74" s="117"/>
      <c r="DN74" s="117"/>
      <c r="DO74" s="117"/>
      <c r="DP74" s="112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4"/>
      <c r="EI74" s="93"/>
      <c r="EJ74" s="11"/>
      <c r="EL74" s="12">
        <f t="shared" si="3"/>
      </c>
    </row>
    <row r="75" spans="2:142" s="12" customFormat="1" ht="30" customHeight="1">
      <c r="B75" s="11"/>
      <c r="C75" s="118"/>
      <c r="D75" s="118"/>
      <c r="E75" s="118"/>
      <c r="F75" s="118"/>
      <c r="G75" s="118"/>
      <c r="H75" s="118"/>
      <c r="I75" s="118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20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2"/>
      <c r="BF75" s="123"/>
      <c r="BG75" s="124"/>
      <c r="BH75" s="124"/>
      <c r="BI75" s="124"/>
      <c r="BJ75" s="124"/>
      <c r="BK75" s="124"/>
      <c r="BL75" s="124"/>
      <c r="BM75" s="124"/>
      <c r="BN75" s="124"/>
      <c r="BO75" s="124"/>
      <c r="BP75" s="124"/>
      <c r="BQ75" s="124"/>
      <c r="BR75" s="12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6">
        <v>0</v>
      </c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7">
        <f t="shared" si="2"/>
        <v>0</v>
      </c>
      <c r="CV75" s="117"/>
      <c r="CW75" s="117"/>
      <c r="CX75" s="117"/>
      <c r="CY75" s="117"/>
      <c r="CZ75" s="117"/>
      <c r="DA75" s="117"/>
      <c r="DB75" s="117"/>
      <c r="DC75" s="117"/>
      <c r="DD75" s="117"/>
      <c r="DE75" s="117"/>
      <c r="DF75" s="117"/>
      <c r="DG75" s="117"/>
      <c r="DH75" s="117"/>
      <c r="DI75" s="117"/>
      <c r="DJ75" s="117"/>
      <c r="DK75" s="117"/>
      <c r="DL75" s="117"/>
      <c r="DM75" s="117"/>
      <c r="DN75" s="117"/>
      <c r="DO75" s="117"/>
      <c r="DP75" s="112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4"/>
      <c r="EI75" s="93"/>
      <c r="EJ75" s="11"/>
      <c r="EL75" s="12">
        <f t="shared" si="3"/>
      </c>
    </row>
    <row r="76" spans="2:142" s="12" customFormat="1" ht="30" customHeight="1">
      <c r="B76" s="11"/>
      <c r="C76" s="118"/>
      <c r="D76" s="118"/>
      <c r="E76" s="118"/>
      <c r="F76" s="118"/>
      <c r="G76" s="118"/>
      <c r="H76" s="118"/>
      <c r="I76" s="118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20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2"/>
      <c r="BF76" s="123"/>
      <c r="BG76" s="124"/>
      <c r="BH76" s="124"/>
      <c r="BI76" s="124"/>
      <c r="BJ76" s="124"/>
      <c r="BK76" s="124"/>
      <c r="BL76" s="124"/>
      <c r="BM76" s="124"/>
      <c r="BN76" s="124"/>
      <c r="BO76" s="124"/>
      <c r="BP76" s="124"/>
      <c r="BQ76" s="124"/>
      <c r="BR76" s="125"/>
      <c r="BS76" s="115"/>
      <c r="BT76" s="115"/>
      <c r="BU76" s="115"/>
      <c r="BV76" s="115"/>
      <c r="BW76" s="115"/>
      <c r="BX76" s="115"/>
      <c r="BY76" s="115"/>
      <c r="BZ76" s="115"/>
      <c r="CA76" s="115"/>
      <c r="CB76" s="115"/>
      <c r="CC76" s="115"/>
      <c r="CD76" s="115"/>
      <c r="CE76" s="116">
        <v>0</v>
      </c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7">
        <f t="shared" si="2"/>
        <v>0</v>
      </c>
      <c r="CV76" s="117"/>
      <c r="CW76" s="117"/>
      <c r="CX76" s="117"/>
      <c r="CY76" s="117"/>
      <c r="CZ76" s="117"/>
      <c r="DA76" s="117"/>
      <c r="DB76" s="117"/>
      <c r="DC76" s="117"/>
      <c r="DD76" s="117"/>
      <c r="DE76" s="117"/>
      <c r="DF76" s="117"/>
      <c r="DG76" s="117"/>
      <c r="DH76" s="117"/>
      <c r="DI76" s="117"/>
      <c r="DJ76" s="117"/>
      <c r="DK76" s="117"/>
      <c r="DL76" s="117"/>
      <c r="DM76" s="117"/>
      <c r="DN76" s="117"/>
      <c r="DO76" s="117"/>
      <c r="DP76" s="112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4"/>
      <c r="EI76" s="93"/>
      <c r="EJ76" s="11"/>
      <c r="EL76" s="12">
        <f t="shared" si="3"/>
      </c>
    </row>
    <row r="77" spans="2:142" s="12" customFormat="1" ht="30" customHeight="1">
      <c r="B77" s="11"/>
      <c r="C77" s="118"/>
      <c r="D77" s="118"/>
      <c r="E77" s="118"/>
      <c r="F77" s="118"/>
      <c r="G77" s="118"/>
      <c r="H77" s="118"/>
      <c r="I77" s="118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Q77" s="119"/>
      <c r="AR77" s="119"/>
      <c r="AS77" s="120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2"/>
      <c r="BF77" s="123"/>
      <c r="BG77" s="124"/>
      <c r="BH77" s="124"/>
      <c r="BI77" s="124"/>
      <c r="BJ77" s="124"/>
      <c r="BK77" s="124"/>
      <c r="BL77" s="124"/>
      <c r="BM77" s="124"/>
      <c r="BN77" s="124"/>
      <c r="BO77" s="124"/>
      <c r="BP77" s="124"/>
      <c r="BQ77" s="124"/>
      <c r="BR77" s="125"/>
      <c r="BS77" s="115"/>
      <c r="BT77" s="115"/>
      <c r="BU77" s="115"/>
      <c r="BV77" s="115"/>
      <c r="BW77" s="115"/>
      <c r="BX77" s="115"/>
      <c r="BY77" s="115"/>
      <c r="BZ77" s="115"/>
      <c r="CA77" s="115"/>
      <c r="CB77" s="115"/>
      <c r="CC77" s="115"/>
      <c r="CD77" s="115"/>
      <c r="CE77" s="116">
        <v>0</v>
      </c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7">
        <f t="shared" si="2"/>
        <v>0</v>
      </c>
      <c r="CV77" s="117"/>
      <c r="CW77" s="117"/>
      <c r="CX77" s="117"/>
      <c r="CY77" s="117"/>
      <c r="CZ77" s="117"/>
      <c r="DA77" s="117"/>
      <c r="DB77" s="117"/>
      <c r="DC77" s="117"/>
      <c r="DD77" s="117"/>
      <c r="DE77" s="117"/>
      <c r="DF77" s="117"/>
      <c r="DG77" s="117"/>
      <c r="DH77" s="117"/>
      <c r="DI77" s="117"/>
      <c r="DJ77" s="117"/>
      <c r="DK77" s="117"/>
      <c r="DL77" s="117"/>
      <c r="DM77" s="117"/>
      <c r="DN77" s="117"/>
      <c r="DO77" s="117"/>
      <c r="DP77" s="112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4"/>
      <c r="EI77" s="93"/>
      <c r="EJ77" s="11"/>
      <c r="EL77" s="12">
        <f t="shared" si="3"/>
      </c>
    </row>
    <row r="78" spans="2:142" s="12" customFormat="1" ht="30" customHeight="1">
      <c r="B78" s="11"/>
      <c r="C78" s="118"/>
      <c r="D78" s="118"/>
      <c r="E78" s="118"/>
      <c r="F78" s="118"/>
      <c r="G78" s="118"/>
      <c r="H78" s="118"/>
      <c r="I78" s="118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20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2"/>
      <c r="BF78" s="123"/>
      <c r="BG78" s="124"/>
      <c r="BH78" s="124"/>
      <c r="BI78" s="124"/>
      <c r="BJ78" s="124"/>
      <c r="BK78" s="124"/>
      <c r="BL78" s="124"/>
      <c r="BM78" s="124"/>
      <c r="BN78" s="124"/>
      <c r="BO78" s="124"/>
      <c r="BP78" s="124"/>
      <c r="BQ78" s="124"/>
      <c r="BR78" s="125"/>
      <c r="BS78" s="115"/>
      <c r="BT78" s="115"/>
      <c r="BU78" s="115"/>
      <c r="BV78" s="115"/>
      <c r="BW78" s="115"/>
      <c r="BX78" s="115"/>
      <c r="BY78" s="115"/>
      <c r="BZ78" s="115"/>
      <c r="CA78" s="115"/>
      <c r="CB78" s="115"/>
      <c r="CC78" s="115"/>
      <c r="CD78" s="115"/>
      <c r="CE78" s="116">
        <v>0</v>
      </c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7">
        <f t="shared" si="2"/>
        <v>0</v>
      </c>
      <c r="CV78" s="117"/>
      <c r="CW78" s="117"/>
      <c r="CX78" s="117"/>
      <c r="CY78" s="117"/>
      <c r="CZ78" s="117"/>
      <c r="DA78" s="117"/>
      <c r="DB78" s="117"/>
      <c r="DC78" s="117"/>
      <c r="DD78" s="117"/>
      <c r="DE78" s="117"/>
      <c r="DF78" s="117"/>
      <c r="DG78" s="117"/>
      <c r="DH78" s="117"/>
      <c r="DI78" s="117"/>
      <c r="DJ78" s="117"/>
      <c r="DK78" s="117"/>
      <c r="DL78" s="117"/>
      <c r="DM78" s="117"/>
      <c r="DN78" s="117"/>
      <c r="DO78" s="117"/>
      <c r="DP78" s="112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4"/>
      <c r="EI78" s="93"/>
      <c r="EJ78" s="11"/>
      <c r="EL78" s="12">
        <f t="shared" si="3"/>
      </c>
    </row>
    <row r="79" spans="2:142" s="12" customFormat="1" ht="30" customHeight="1">
      <c r="B79" s="11"/>
      <c r="C79" s="118"/>
      <c r="D79" s="118"/>
      <c r="E79" s="118"/>
      <c r="F79" s="118"/>
      <c r="G79" s="118"/>
      <c r="H79" s="118"/>
      <c r="I79" s="118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20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2"/>
      <c r="BF79" s="123"/>
      <c r="BG79" s="124"/>
      <c r="BH79" s="124"/>
      <c r="BI79" s="124"/>
      <c r="BJ79" s="124"/>
      <c r="BK79" s="124"/>
      <c r="BL79" s="124"/>
      <c r="BM79" s="124"/>
      <c r="BN79" s="124"/>
      <c r="BO79" s="124"/>
      <c r="BP79" s="124"/>
      <c r="BQ79" s="124"/>
      <c r="BR79" s="12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D79" s="115"/>
      <c r="CE79" s="116">
        <v>0</v>
      </c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7">
        <f t="shared" si="2"/>
        <v>0</v>
      </c>
      <c r="CV79" s="117"/>
      <c r="CW79" s="117"/>
      <c r="CX79" s="117"/>
      <c r="CY79" s="117"/>
      <c r="CZ79" s="117"/>
      <c r="DA79" s="117"/>
      <c r="DB79" s="117"/>
      <c r="DC79" s="117"/>
      <c r="DD79" s="117"/>
      <c r="DE79" s="117"/>
      <c r="DF79" s="117"/>
      <c r="DG79" s="117"/>
      <c r="DH79" s="117"/>
      <c r="DI79" s="117"/>
      <c r="DJ79" s="117"/>
      <c r="DK79" s="117"/>
      <c r="DL79" s="117"/>
      <c r="DM79" s="117"/>
      <c r="DN79" s="117"/>
      <c r="DO79" s="117"/>
      <c r="DP79" s="112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4"/>
      <c r="EI79" s="93"/>
      <c r="EJ79" s="11"/>
      <c r="EL79" s="12">
        <f t="shared" si="3"/>
      </c>
    </row>
    <row r="80" spans="2:142" s="12" customFormat="1" ht="30" customHeight="1">
      <c r="B80" s="11"/>
      <c r="C80" s="118"/>
      <c r="D80" s="118"/>
      <c r="E80" s="118"/>
      <c r="F80" s="118"/>
      <c r="G80" s="118"/>
      <c r="H80" s="118"/>
      <c r="I80" s="118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20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2"/>
      <c r="BF80" s="123"/>
      <c r="BG80" s="124"/>
      <c r="BH80" s="124"/>
      <c r="BI80" s="124"/>
      <c r="BJ80" s="124"/>
      <c r="BK80" s="124"/>
      <c r="BL80" s="124"/>
      <c r="BM80" s="124"/>
      <c r="BN80" s="124"/>
      <c r="BO80" s="124"/>
      <c r="BP80" s="124"/>
      <c r="BQ80" s="124"/>
      <c r="BR80" s="125"/>
      <c r="BS80" s="115"/>
      <c r="BT80" s="115"/>
      <c r="BU80" s="115"/>
      <c r="BV80" s="115"/>
      <c r="BW80" s="115"/>
      <c r="BX80" s="115"/>
      <c r="BY80" s="115"/>
      <c r="BZ80" s="115"/>
      <c r="CA80" s="115"/>
      <c r="CB80" s="115"/>
      <c r="CC80" s="115"/>
      <c r="CD80" s="115"/>
      <c r="CE80" s="116">
        <v>0</v>
      </c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7">
        <f t="shared" si="2"/>
        <v>0</v>
      </c>
      <c r="CV80" s="117"/>
      <c r="CW80" s="117"/>
      <c r="CX80" s="117"/>
      <c r="CY80" s="117"/>
      <c r="CZ80" s="117"/>
      <c r="DA80" s="117"/>
      <c r="DB80" s="117"/>
      <c r="DC80" s="117"/>
      <c r="DD80" s="117"/>
      <c r="DE80" s="117"/>
      <c r="DF80" s="117"/>
      <c r="DG80" s="117"/>
      <c r="DH80" s="117"/>
      <c r="DI80" s="117"/>
      <c r="DJ80" s="117"/>
      <c r="DK80" s="117"/>
      <c r="DL80" s="117"/>
      <c r="DM80" s="117"/>
      <c r="DN80" s="117"/>
      <c r="DO80" s="117"/>
      <c r="DP80" s="112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4"/>
      <c r="EI80" s="93"/>
      <c r="EJ80" s="11"/>
      <c r="EL80" s="12">
        <f t="shared" si="3"/>
      </c>
    </row>
    <row r="81" spans="2:142" s="12" customFormat="1" ht="30" customHeight="1">
      <c r="B81" s="11"/>
      <c r="C81" s="118"/>
      <c r="D81" s="118"/>
      <c r="E81" s="118"/>
      <c r="F81" s="118"/>
      <c r="G81" s="118"/>
      <c r="H81" s="118"/>
      <c r="I81" s="118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20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2"/>
      <c r="BF81" s="123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24"/>
      <c r="BR81" s="12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6">
        <v>0</v>
      </c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7">
        <f t="shared" si="2"/>
        <v>0</v>
      </c>
      <c r="CV81" s="117"/>
      <c r="CW81" s="117"/>
      <c r="CX81" s="117"/>
      <c r="CY81" s="117"/>
      <c r="CZ81" s="117"/>
      <c r="DA81" s="117"/>
      <c r="DB81" s="117"/>
      <c r="DC81" s="117"/>
      <c r="DD81" s="117"/>
      <c r="DE81" s="117"/>
      <c r="DF81" s="117"/>
      <c r="DG81" s="117"/>
      <c r="DH81" s="117"/>
      <c r="DI81" s="117"/>
      <c r="DJ81" s="117"/>
      <c r="DK81" s="117"/>
      <c r="DL81" s="117"/>
      <c r="DM81" s="117"/>
      <c r="DN81" s="117"/>
      <c r="DO81" s="117"/>
      <c r="DP81" s="112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4"/>
      <c r="EI81" s="93"/>
      <c r="EJ81" s="11"/>
      <c r="EL81" s="12">
        <f t="shared" si="3"/>
      </c>
    </row>
    <row r="82" spans="2:142" s="12" customFormat="1" ht="30" customHeight="1">
      <c r="B82" s="11"/>
      <c r="C82" s="118"/>
      <c r="D82" s="118"/>
      <c r="E82" s="118"/>
      <c r="F82" s="118"/>
      <c r="G82" s="118"/>
      <c r="H82" s="118"/>
      <c r="I82" s="118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20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2"/>
      <c r="BF82" s="123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6">
        <v>0</v>
      </c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7">
        <f t="shared" si="2"/>
        <v>0</v>
      </c>
      <c r="CV82" s="117"/>
      <c r="CW82" s="117"/>
      <c r="CX82" s="117"/>
      <c r="CY82" s="117"/>
      <c r="CZ82" s="117"/>
      <c r="DA82" s="117"/>
      <c r="DB82" s="117"/>
      <c r="DC82" s="117"/>
      <c r="DD82" s="117"/>
      <c r="DE82" s="117"/>
      <c r="DF82" s="117"/>
      <c r="DG82" s="117"/>
      <c r="DH82" s="117"/>
      <c r="DI82" s="117"/>
      <c r="DJ82" s="117"/>
      <c r="DK82" s="117"/>
      <c r="DL82" s="117"/>
      <c r="DM82" s="117"/>
      <c r="DN82" s="117"/>
      <c r="DO82" s="117"/>
      <c r="DP82" s="112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4"/>
      <c r="EI82" s="93"/>
      <c r="EJ82" s="11"/>
      <c r="EL82" s="12">
        <f t="shared" si="3"/>
      </c>
    </row>
    <row r="83" spans="2:142" s="12" customFormat="1" ht="30" customHeight="1">
      <c r="B83" s="11"/>
      <c r="C83" s="118"/>
      <c r="D83" s="118"/>
      <c r="E83" s="118"/>
      <c r="F83" s="118"/>
      <c r="G83" s="118"/>
      <c r="H83" s="118"/>
      <c r="I83" s="118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20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2"/>
      <c r="BF83" s="123"/>
      <c r="BG83" s="124"/>
      <c r="BH83" s="124"/>
      <c r="BI83" s="124"/>
      <c r="BJ83" s="124"/>
      <c r="BK83" s="124"/>
      <c r="BL83" s="124"/>
      <c r="BM83" s="124"/>
      <c r="BN83" s="124"/>
      <c r="BO83" s="124"/>
      <c r="BP83" s="124"/>
      <c r="BQ83" s="124"/>
      <c r="BR83" s="125"/>
      <c r="BS83" s="115"/>
      <c r="BT83" s="115"/>
      <c r="BU83" s="115"/>
      <c r="BV83" s="115"/>
      <c r="BW83" s="115"/>
      <c r="BX83" s="115"/>
      <c r="BY83" s="115"/>
      <c r="BZ83" s="115"/>
      <c r="CA83" s="115"/>
      <c r="CB83" s="115"/>
      <c r="CC83" s="115"/>
      <c r="CD83" s="115"/>
      <c r="CE83" s="116">
        <v>0</v>
      </c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7">
        <f t="shared" si="2"/>
        <v>0</v>
      </c>
      <c r="CV83" s="117"/>
      <c r="CW83" s="117"/>
      <c r="CX83" s="117"/>
      <c r="CY83" s="117"/>
      <c r="CZ83" s="117"/>
      <c r="DA83" s="117"/>
      <c r="DB83" s="117"/>
      <c r="DC83" s="117"/>
      <c r="DD83" s="117"/>
      <c r="DE83" s="117"/>
      <c r="DF83" s="117"/>
      <c r="DG83" s="117"/>
      <c r="DH83" s="117"/>
      <c r="DI83" s="117"/>
      <c r="DJ83" s="117"/>
      <c r="DK83" s="117"/>
      <c r="DL83" s="117"/>
      <c r="DM83" s="117"/>
      <c r="DN83" s="117"/>
      <c r="DO83" s="117"/>
      <c r="DP83" s="112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4"/>
      <c r="EI83" s="93"/>
      <c r="EJ83" s="11"/>
      <c r="EL83" s="12">
        <f t="shared" si="3"/>
      </c>
    </row>
    <row r="84" spans="2:142" s="12" customFormat="1" ht="30" customHeight="1">
      <c r="B84" s="11"/>
      <c r="C84" s="118"/>
      <c r="D84" s="118"/>
      <c r="E84" s="118"/>
      <c r="F84" s="118"/>
      <c r="G84" s="118"/>
      <c r="H84" s="118"/>
      <c r="I84" s="118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Q84" s="119"/>
      <c r="AR84" s="119"/>
      <c r="AS84" s="120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2"/>
      <c r="BF84" s="123"/>
      <c r="BG84" s="124"/>
      <c r="BH84" s="124"/>
      <c r="BI84" s="124"/>
      <c r="BJ84" s="124"/>
      <c r="BK84" s="124"/>
      <c r="BL84" s="124"/>
      <c r="BM84" s="124"/>
      <c r="BN84" s="124"/>
      <c r="BO84" s="124"/>
      <c r="BP84" s="124"/>
      <c r="BQ84" s="124"/>
      <c r="BR84" s="12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6">
        <v>0</v>
      </c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7">
        <f t="shared" si="2"/>
        <v>0</v>
      </c>
      <c r="CV84" s="117"/>
      <c r="CW84" s="117"/>
      <c r="CX84" s="117"/>
      <c r="CY84" s="117"/>
      <c r="CZ84" s="117"/>
      <c r="DA84" s="117"/>
      <c r="DB84" s="117"/>
      <c r="DC84" s="117"/>
      <c r="DD84" s="117"/>
      <c r="DE84" s="117"/>
      <c r="DF84" s="117"/>
      <c r="DG84" s="117"/>
      <c r="DH84" s="117"/>
      <c r="DI84" s="117"/>
      <c r="DJ84" s="117"/>
      <c r="DK84" s="117"/>
      <c r="DL84" s="117"/>
      <c r="DM84" s="117"/>
      <c r="DN84" s="117"/>
      <c r="DO84" s="117"/>
      <c r="DP84" s="112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4"/>
      <c r="EI84" s="93"/>
      <c r="EJ84" s="11"/>
      <c r="EL84" s="12">
        <f t="shared" si="3"/>
      </c>
    </row>
    <row r="85" spans="2:142" s="12" customFormat="1" ht="30" customHeight="1">
      <c r="B85" s="11"/>
      <c r="C85" s="118"/>
      <c r="D85" s="118"/>
      <c r="E85" s="118"/>
      <c r="F85" s="118"/>
      <c r="G85" s="118"/>
      <c r="H85" s="118"/>
      <c r="I85" s="118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Q85" s="119"/>
      <c r="AR85" s="119"/>
      <c r="AS85" s="120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2"/>
      <c r="BF85" s="123"/>
      <c r="BG85" s="124"/>
      <c r="BH85" s="124"/>
      <c r="BI85" s="124"/>
      <c r="BJ85" s="124"/>
      <c r="BK85" s="124"/>
      <c r="BL85" s="124"/>
      <c r="BM85" s="124"/>
      <c r="BN85" s="124"/>
      <c r="BO85" s="124"/>
      <c r="BP85" s="124"/>
      <c r="BQ85" s="124"/>
      <c r="BR85" s="12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6">
        <v>0</v>
      </c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7">
        <f t="shared" si="2"/>
        <v>0</v>
      </c>
      <c r="CV85" s="117"/>
      <c r="CW85" s="117"/>
      <c r="CX85" s="117"/>
      <c r="CY85" s="117"/>
      <c r="CZ85" s="117"/>
      <c r="DA85" s="117"/>
      <c r="DB85" s="117"/>
      <c r="DC85" s="117"/>
      <c r="DD85" s="117"/>
      <c r="DE85" s="117"/>
      <c r="DF85" s="117"/>
      <c r="DG85" s="117"/>
      <c r="DH85" s="117"/>
      <c r="DI85" s="117"/>
      <c r="DJ85" s="117"/>
      <c r="DK85" s="117"/>
      <c r="DL85" s="117"/>
      <c r="DM85" s="117"/>
      <c r="DN85" s="117"/>
      <c r="DO85" s="117"/>
      <c r="DP85" s="112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4"/>
      <c r="EI85" s="93"/>
      <c r="EJ85" s="11"/>
      <c r="EL85" s="12">
        <f t="shared" si="3"/>
      </c>
    </row>
    <row r="86" spans="2:142" s="12" customFormat="1" ht="30" customHeight="1">
      <c r="B86" s="11"/>
      <c r="C86" s="118"/>
      <c r="D86" s="118"/>
      <c r="E86" s="118"/>
      <c r="F86" s="118"/>
      <c r="G86" s="118"/>
      <c r="H86" s="118"/>
      <c r="I86" s="118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20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2"/>
      <c r="BF86" s="123"/>
      <c r="BG86" s="124"/>
      <c r="BH86" s="124"/>
      <c r="BI86" s="124"/>
      <c r="BJ86" s="124"/>
      <c r="BK86" s="124"/>
      <c r="BL86" s="124"/>
      <c r="BM86" s="124"/>
      <c r="BN86" s="124"/>
      <c r="BO86" s="124"/>
      <c r="BP86" s="124"/>
      <c r="BQ86" s="124"/>
      <c r="BR86" s="125"/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6">
        <v>0</v>
      </c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7">
        <f t="shared" si="2"/>
        <v>0</v>
      </c>
      <c r="CV86" s="117"/>
      <c r="CW86" s="117"/>
      <c r="CX86" s="117"/>
      <c r="CY86" s="117"/>
      <c r="CZ86" s="117"/>
      <c r="DA86" s="117"/>
      <c r="DB86" s="117"/>
      <c r="DC86" s="117"/>
      <c r="DD86" s="117"/>
      <c r="DE86" s="117"/>
      <c r="DF86" s="117"/>
      <c r="DG86" s="117"/>
      <c r="DH86" s="117"/>
      <c r="DI86" s="117"/>
      <c r="DJ86" s="117"/>
      <c r="DK86" s="117"/>
      <c r="DL86" s="117"/>
      <c r="DM86" s="117"/>
      <c r="DN86" s="117"/>
      <c r="DO86" s="117"/>
      <c r="DP86" s="112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4"/>
      <c r="EI86" s="93"/>
      <c r="EJ86" s="11"/>
      <c r="EL86" s="12">
        <f t="shared" si="3"/>
      </c>
    </row>
    <row r="87" spans="2:142" s="12" customFormat="1" ht="30" customHeight="1">
      <c r="B87" s="11"/>
      <c r="C87" s="118"/>
      <c r="D87" s="118"/>
      <c r="E87" s="118"/>
      <c r="F87" s="118"/>
      <c r="G87" s="118"/>
      <c r="H87" s="118"/>
      <c r="I87" s="118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20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2"/>
      <c r="BF87" s="123"/>
      <c r="BG87" s="124"/>
      <c r="BH87" s="124"/>
      <c r="BI87" s="124"/>
      <c r="BJ87" s="124"/>
      <c r="BK87" s="124"/>
      <c r="BL87" s="124"/>
      <c r="BM87" s="124"/>
      <c r="BN87" s="124"/>
      <c r="BO87" s="124"/>
      <c r="BP87" s="124"/>
      <c r="BQ87" s="124"/>
      <c r="BR87" s="125"/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6">
        <v>0</v>
      </c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7">
        <f t="shared" si="2"/>
        <v>0</v>
      </c>
      <c r="CV87" s="117"/>
      <c r="CW87" s="117"/>
      <c r="CX87" s="117"/>
      <c r="CY87" s="117"/>
      <c r="CZ87" s="117"/>
      <c r="DA87" s="117"/>
      <c r="DB87" s="117"/>
      <c r="DC87" s="117"/>
      <c r="DD87" s="117"/>
      <c r="DE87" s="117"/>
      <c r="DF87" s="117"/>
      <c r="DG87" s="117"/>
      <c r="DH87" s="117"/>
      <c r="DI87" s="117"/>
      <c r="DJ87" s="117"/>
      <c r="DK87" s="117"/>
      <c r="DL87" s="117"/>
      <c r="DM87" s="117"/>
      <c r="DN87" s="117"/>
      <c r="DO87" s="117"/>
      <c r="DP87" s="112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4"/>
      <c r="EI87" s="93"/>
      <c r="EJ87" s="11"/>
      <c r="EL87" s="12">
        <f t="shared" si="3"/>
      </c>
    </row>
    <row r="88" spans="2:142" s="12" customFormat="1" ht="30" customHeight="1">
      <c r="B88" s="11"/>
      <c r="C88" s="118"/>
      <c r="D88" s="118"/>
      <c r="E88" s="118"/>
      <c r="F88" s="118"/>
      <c r="G88" s="118"/>
      <c r="H88" s="118"/>
      <c r="I88" s="118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20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2"/>
      <c r="BF88" s="123"/>
      <c r="BG88" s="124"/>
      <c r="BH88" s="124"/>
      <c r="BI88" s="124"/>
      <c r="BJ88" s="124"/>
      <c r="BK88" s="124"/>
      <c r="BL88" s="124"/>
      <c r="BM88" s="124"/>
      <c r="BN88" s="124"/>
      <c r="BO88" s="124"/>
      <c r="BP88" s="124"/>
      <c r="BQ88" s="124"/>
      <c r="BR88" s="125"/>
      <c r="BS88" s="115"/>
      <c r="BT88" s="115"/>
      <c r="BU88" s="115"/>
      <c r="BV88" s="115"/>
      <c r="BW88" s="115"/>
      <c r="BX88" s="115"/>
      <c r="BY88" s="115"/>
      <c r="BZ88" s="115"/>
      <c r="CA88" s="115"/>
      <c r="CB88" s="115"/>
      <c r="CC88" s="115"/>
      <c r="CD88" s="115"/>
      <c r="CE88" s="116">
        <v>0</v>
      </c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7">
        <f t="shared" si="2"/>
        <v>0</v>
      </c>
      <c r="CV88" s="117"/>
      <c r="CW88" s="117"/>
      <c r="CX88" s="117"/>
      <c r="CY88" s="117"/>
      <c r="CZ88" s="117"/>
      <c r="DA88" s="117"/>
      <c r="DB88" s="117"/>
      <c r="DC88" s="117"/>
      <c r="DD88" s="117"/>
      <c r="DE88" s="117"/>
      <c r="DF88" s="117"/>
      <c r="DG88" s="117"/>
      <c r="DH88" s="117"/>
      <c r="DI88" s="117"/>
      <c r="DJ88" s="117"/>
      <c r="DK88" s="117"/>
      <c r="DL88" s="117"/>
      <c r="DM88" s="117"/>
      <c r="DN88" s="117"/>
      <c r="DO88" s="117"/>
      <c r="DP88" s="112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4"/>
      <c r="EI88" s="93"/>
      <c r="EJ88" s="11"/>
      <c r="EL88" s="12">
        <f t="shared" si="3"/>
      </c>
    </row>
    <row r="89" spans="2:142" s="12" customFormat="1" ht="30" customHeight="1">
      <c r="B89" s="11"/>
      <c r="C89" s="118"/>
      <c r="D89" s="118"/>
      <c r="E89" s="118"/>
      <c r="F89" s="118"/>
      <c r="G89" s="118"/>
      <c r="H89" s="118"/>
      <c r="I89" s="118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20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2"/>
      <c r="BF89" s="123"/>
      <c r="BG89" s="124"/>
      <c r="BH89" s="124"/>
      <c r="BI89" s="124"/>
      <c r="BJ89" s="124"/>
      <c r="BK89" s="124"/>
      <c r="BL89" s="124"/>
      <c r="BM89" s="124"/>
      <c r="BN89" s="124"/>
      <c r="BO89" s="124"/>
      <c r="BP89" s="124"/>
      <c r="BQ89" s="124"/>
      <c r="BR89" s="125"/>
      <c r="BS89" s="115"/>
      <c r="BT89" s="115"/>
      <c r="BU89" s="115"/>
      <c r="BV89" s="115"/>
      <c r="BW89" s="115"/>
      <c r="BX89" s="115"/>
      <c r="BY89" s="115"/>
      <c r="BZ89" s="115"/>
      <c r="CA89" s="115"/>
      <c r="CB89" s="115"/>
      <c r="CC89" s="115"/>
      <c r="CD89" s="115"/>
      <c r="CE89" s="116">
        <v>0</v>
      </c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7">
        <f t="shared" si="2"/>
        <v>0</v>
      </c>
      <c r="CV89" s="117"/>
      <c r="CW89" s="117"/>
      <c r="CX89" s="117"/>
      <c r="CY89" s="117"/>
      <c r="CZ89" s="117"/>
      <c r="DA89" s="117"/>
      <c r="DB89" s="117"/>
      <c r="DC89" s="117"/>
      <c r="DD89" s="117"/>
      <c r="DE89" s="117"/>
      <c r="DF89" s="117"/>
      <c r="DG89" s="117"/>
      <c r="DH89" s="117"/>
      <c r="DI89" s="117"/>
      <c r="DJ89" s="117"/>
      <c r="DK89" s="117"/>
      <c r="DL89" s="117"/>
      <c r="DM89" s="117"/>
      <c r="DN89" s="117"/>
      <c r="DO89" s="117"/>
      <c r="DP89" s="112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4"/>
      <c r="EI89" s="93"/>
      <c r="EJ89" s="11"/>
      <c r="EL89" s="12">
        <f t="shared" si="3"/>
      </c>
    </row>
    <row r="90" spans="2:142" s="12" customFormat="1" ht="30" customHeight="1">
      <c r="B90" s="11"/>
      <c r="C90" s="118"/>
      <c r="D90" s="118"/>
      <c r="E90" s="118"/>
      <c r="F90" s="118"/>
      <c r="G90" s="118"/>
      <c r="H90" s="118"/>
      <c r="I90" s="118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20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2"/>
      <c r="BF90" s="123"/>
      <c r="BG90" s="124"/>
      <c r="BH90" s="124"/>
      <c r="BI90" s="124"/>
      <c r="BJ90" s="124"/>
      <c r="BK90" s="124"/>
      <c r="BL90" s="124"/>
      <c r="BM90" s="124"/>
      <c r="BN90" s="124"/>
      <c r="BO90" s="124"/>
      <c r="BP90" s="124"/>
      <c r="BQ90" s="124"/>
      <c r="BR90" s="125"/>
      <c r="BS90" s="115"/>
      <c r="BT90" s="115"/>
      <c r="BU90" s="115"/>
      <c r="BV90" s="115"/>
      <c r="BW90" s="115"/>
      <c r="BX90" s="115"/>
      <c r="BY90" s="115"/>
      <c r="BZ90" s="115"/>
      <c r="CA90" s="115"/>
      <c r="CB90" s="115"/>
      <c r="CC90" s="115"/>
      <c r="CD90" s="115"/>
      <c r="CE90" s="116">
        <v>0</v>
      </c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7">
        <f t="shared" si="2"/>
        <v>0</v>
      </c>
      <c r="CV90" s="117"/>
      <c r="CW90" s="117"/>
      <c r="CX90" s="117"/>
      <c r="CY90" s="117"/>
      <c r="CZ90" s="117"/>
      <c r="DA90" s="117"/>
      <c r="DB90" s="117"/>
      <c r="DC90" s="117"/>
      <c r="DD90" s="117"/>
      <c r="DE90" s="117"/>
      <c r="DF90" s="117"/>
      <c r="DG90" s="117"/>
      <c r="DH90" s="117"/>
      <c r="DI90" s="117"/>
      <c r="DJ90" s="117"/>
      <c r="DK90" s="117"/>
      <c r="DL90" s="117"/>
      <c r="DM90" s="117"/>
      <c r="DN90" s="117"/>
      <c r="DO90" s="117"/>
      <c r="DP90" s="112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4"/>
      <c r="EI90" s="93"/>
      <c r="EJ90" s="11"/>
      <c r="EL90" s="12">
        <f t="shared" si="3"/>
      </c>
    </row>
    <row r="91" spans="2:142" s="12" customFormat="1" ht="30" customHeight="1" thickBot="1">
      <c r="B91" s="11"/>
      <c r="C91" s="118"/>
      <c r="D91" s="118"/>
      <c r="E91" s="118"/>
      <c r="F91" s="118"/>
      <c r="G91" s="118"/>
      <c r="H91" s="118"/>
      <c r="I91" s="118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Q91" s="119"/>
      <c r="AR91" s="119"/>
      <c r="AS91" s="120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2"/>
      <c r="BF91" s="123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5"/>
      <c r="BS91" s="115"/>
      <c r="BT91" s="115"/>
      <c r="BU91" s="115"/>
      <c r="BV91" s="115"/>
      <c r="BW91" s="115"/>
      <c r="BX91" s="115"/>
      <c r="BY91" s="115"/>
      <c r="BZ91" s="115"/>
      <c r="CA91" s="115"/>
      <c r="CB91" s="115"/>
      <c r="CC91" s="115"/>
      <c r="CD91" s="115"/>
      <c r="CE91" s="116">
        <v>0</v>
      </c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7">
        <f t="shared" si="2"/>
        <v>0</v>
      </c>
      <c r="CV91" s="117"/>
      <c r="CW91" s="117"/>
      <c r="CX91" s="117"/>
      <c r="CY91" s="117"/>
      <c r="CZ91" s="117"/>
      <c r="DA91" s="117"/>
      <c r="DB91" s="117"/>
      <c r="DC91" s="117"/>
      <c r="DD91" s="117"/>
      <c r="DE91" s="117"/>
      <c r="DF91" s="117"/>
      <c r="DG91" s="117"/>
      <c r="DH91" s="117"/>
      <c r="DI91" s="117"/>
      <c r="DJ91" s="117"/>
      <c r="DK91" s="117"/>
      <c r="DL91" s="117"/>
      <c r="DM91" s="117"/>
      <c r="DN91" s="117"/>
      <c r="DO91" s="117"/>
      <c r="DP91" s="112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4"/>
      <c r="EI91" s="93"/>
      <c r="EJ91" s="11"/>
      <c r="EL91" s="12">
        <f t="shared" si="3"/>
      </c>
    </row>
    <row r="92" spans="2:142" s="12" customFormat="1" ht="30" customHeight="1" hidden="1" thickBot="1">
      <c r="B92" s="11"/>
      <c r="C92" s="118"/>
      <c r="D92" s="118"/>
      <c r="E92" s="118"/>
      <c r="F92" s="118"/>
      <c r="G92" s="118"/>
      <c r="H92" s="118"/>
      <c r="I92" s="118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Q92" s="119"/>
      <c r="AR92" s="119"/>
      <c r="AS92" s="120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2"/>
      <c r="BF92" s="123"/>
      <c r="BG92" s="124"/>
      <c r="BH92" s="124"/>
      <c r="BI92" s="124"/>
      <c r="BJ92" s="124"/>
      <c r="BK92" s="124"/>
      <c r="BL92" s="124"/>
      <c r="BM92" s="124"/>
      <c r="BN92" s="124"/>
      <c r="BO92" s="124"/>
      <c r="BP92" s="124"/>
      <c r="BQ92" s="124"/>
      <c r="BR92" s="125"/>
      <c r="BS92" s="115"/>
      <c r="BT92" s="115"/>
      <c r="BU92" s="115"/>
      <c r="BV92" s="115"/>
      <c r="BW92" s="115"/>
      <c r="BX92" s="115"/>
      <c r="BY92" s="115"/>
      <c r="BZ92" s="115"/>
      <c r="CA92" s="115"/>
      <c r="CB92" s="115"/>
      <c r="CC92" s="115"/>
      <c r="CD92" s="115"/>
      <c r="CE92" s="116">
        <v>0</v>
      </c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7">
        <f>BS92*CE92</f>
        <v>0</v>
      </c>
      <c r="CV92" s="117"/>
      <c r="CW92" s="117"/>
      <c r="CX92" s="117"/>
      <c r="CY92" s="117"/>
      <c r="CZ92" s="117"/>
      <c r="DA92" s="117"/>
      <c r="DB92" s="117"/>
      <c r="DC92" s="117"/>
      <c r="DD92" s="117"/>
      <c r="DE92" s="117"/>
      <c r="DF92" s="117"/>
      <c r="DG92" s="117"/>
      <c r="DH92" s="117"/>
      <c r="DI92" s="117"/>
      <c r="DJ92" s="117"/>
      <c r="DK92" s="117"/>
      <c r="DL92" s="117"/>
      <c r="DM92" s="117"/>
      <c r="DN92" s="117"/>
      <c r="DO92" s="117"/>
      <c r="DP92" s="112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4"/>
      <c r="EI92" s="93"/>
      <c r="EJ92" s="11"/>
      <c r="EL92" s="12">
        <f>IF(C92="","",1)</f>
      </c>
    </row>
    <row r="93" spans="2:142" s="12" customFormat="1" ht="30" customHeight="1" thickBot="1">
      <c r="B93" s="11"/>
      <c r="C93" s="146" t="s">
        <v>27</v>
      </c>
      <c r="D93" s="147"/>
      <c r="E93" s="147"/>
      <c r="F93" s="147"/>
      <c r="G93" s="147"/>
      <c r="H93" s="147"/>
      <c r="I93" s="147"/>
      <c r="J93" s="147"/>
      <c r="K93" s="147"/>
      <c r="L93" s="147"/>
      <c r="M93" s="147"/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  <c r="Y93" s="147"/>
      <c r="Z93" s="147"/>
      <c r="AA93" s="147"/>
      <c r="AB93" s="147"/>
      <c r="AC93" s="147"/>
      <c r="AD93" s="147"/>
      <c r="AE93" s="147"/>
      <c r="AF93" s="147"/>
      <c r="AG93" s="147"/>
      <c r="AH93" s="147"/>
      <c r="AI93" s="147"/>
      <c r="AJ93" s="147"/>
      <c r="AK93" s="147"/>
      <c r="AL93" s="147"/>
      <c r="AM93" s="147"/>
      <c r="AN93" s="147"/>
      <c r="AO93" s="147"/>
      <c r="AP93" s="147"/>
      <c r="AQ93" s="147"/>
      <c r="AR93" s="148"/>
      <c r="AS93" s="97"/>
      <c r="AT93" s="97"/>
      <c r="AU93" s="97"/>
      <c r="AV93" s="97"/>
      <c r="AW93" s="97"/>
      <c r="AX93" s="97"/>
      <c r="AY93" s="97"/>
      <c r="AZ93" s="97"/>
      <c r="BA93" s="97"/>
      <c r="BB93" s="97"/>
      <c r="BC93" s="97"/>
      <c r="BD93" s="97"/>
      <c r="BE93" s="97"/>
      <c r="BF93" s="123" t="s">
        <v>36</v>
      </c>
      <c r="BG93" s="124"/>
      <c r="BH93" s="124"/>
      <c r="BI93" s="124"/>
      <c r="BJ93" s="124"/>
      <c r="BK93" s="124"/>
      <c r="BL93" s="124"/>
      <c r="BM93" s="124"/>
      <c r="BN93" s="124"/>
      <c r="BO93" s="124"/>
      <c r="BP93" s="124"/>
      <c r="BQ93" s="124"/>
      <c r="BR93" s="124"/>
      <c r="BS93" s="167">
        <f>SUM(BS48:BS92)</f>
        <v>0</v>
      </c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9"/>
      <c r="CE93" s="149" t="s">
        <v>36</v>
      </c>
      <c r="CF93" s="150"/>
      <c r="CG93" s="150"/>
      <c r="CH93" s="150"/>
      <c r="CI93" s="150"/>
      <c r="CJ93" s="150"/>
      <c r="CK93" s="150"/>
      <c r="CL93" s="150"/>
      <c r="CM93" s="150"/>
      <c r="CN93" s="150"/>
      <c r="CO93" s="150"/>
      <c r="CP93" s="150"/>
      <c r="CQ93" s="150"/>
      <c r="CR93" s="150"/>
      <c r="CS93" s="150"/>
      <c r="CT93" s="151"/>
      <c r="CU93" s="164">
        <f>SUM(CU48:DO92)</f>
        <v>0</v>
      </c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6"/>
      <c r="DP93" s="112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4"/>
      <c r="EI93" s="93"/>
      <c r="EJ93" s="11"/>
      <c r="EL93" s="12">
        <f>SUM(EL48:EL92)</f>
        <v>0</v>
      </c>
    </row>
    <row r="94" spans="2:140" s="12" customFormat="1" ht="1.5" customHeight="1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</row>
    <row r="95" spans="2:140" s="12" customFormat="1" ht="13.5" customHeight="1">
      <c r="B95" s="11"/>
      <c r="C95" s="143" t="s">
        <v>104</v>
      </c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</row>
    <row r="96" spans="2:140" s="12" customFormat="1" ht="12.75" customHeight="1">
      <c r="B96" s="11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  <c r="AH96" s="144"/>
      <c r="AI96" s="144"/>
      <c r="AJ96" s="145" t="str">
        <f>'порядковых номеров'!C3</f>
        <v>Ноль </v>
      </c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5"/>
      <c r="DT96" s="145"/>
      <c r="DU96" s="145"/>
      <c r="DV96" s="145"/>
      <c r="DW96" s="145"/>
      <c r="DX96" s="145"/>
      <c r="DY96" s="145"/>
      <c r="DZ96" s="145"/>
      <c r="EA96" s="145"/>
      <c r="EB96" s="145"/>
      <c r="EC96" s="145"/>
      <c r="ED96" s="145"/>
      <c r="EE96" s="145"/>
      <c r="EF96" s="145"/>
      <c r="EG96" s="145"/>
      <c r="EH96" s="145"/>
      <c r="EI96" s="94"/>
      <c r="EJ96" s="11"/>
    </row>
    <row r="97" spans="2:140" s="12" customFormat="1" ht="9.75" customHeight="1">
      <c r="B97" s="11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8"/>
      <c r="AG97" s="48"/>
      <c r="AH97" s="48"/>
      <c r="AI97" s="48"/>
      <c r="AJ97" s="155" t="s">
        <v>94</v>
      </c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3"/>
      <c r="EJ97" s="11"/>
    </row>
    <row r="98" spans="2:140" s="12" customFormat="1" ht="12.75" customHeight="1">
      <c r="B98" s="11"/>
      <c r="C98" s="157" t="s">
        <v>28</v>
      </c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1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1"/>
    </row>
    <row r="99" spans="2:140" s="12" customFormat="1" ht="12.75" customHeight="1">
      <c r="B99" s="11"/>
      <c r="C99" s="156">
        <f>CU93</f>
        <v>0</v>
      </c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1" t="s">
        <v>95</v>
      </c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5"/>
      <c r="DT99" s="145"/>
      <c r="DU99" s="145"/>
      <c r="DV99" s="145"/>
      <c r="DW99" s="145"/>
      <c r="DX99" s="145"/>
      <c r="DY99" s="145"/>
      <c r="DZ99" s="145"/>
      <c r="EA99" s="145"/>
      <c r="EB99" s="145"/>
      <c r="EC99" s="145"/>
      <c r="ED99" s="145"/>
      <c r="EE99" s="145"/>
      <c r="EF99" s="145"/>
      <c r="EG99" s="145"/>
      <c r="EH99" s="145"/>
      <c r="EI99" s="95"/>
      <c r="EJ99" s="11"/>
    </row>
    <row r="100" spans="2:140" s="12" customFormat="1" ht="15" customHeight="1">
      <c r="B100" s="11"/>
      <c r="C100" s="155" t="s">
        <v>29</v>
      </c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  <c r="DU100" s="155"/>
      <c r="DV100" s="155"/>
      <c r="DW100" s="155"/>
      <c r="DX100" s="155"/>
      <c r="DY100" s="155"/>
      <c r="DZ100" s="155"/>
      <c r="EA100" s="155"/>
      <c r="EB100" s="155"/>
      <c r="EC100" s="155"/>
      <c r="ED100" s="155"/>
      <c r="EE100" s="155"/>
      <c r="EF100" s="155"/>
      <c r="EG100" s="155"/>
      <c r="EH100" s="155"/>
      <c r="EI100" s="13"/>
      <c r="EJ100" s="11"/>
    </row>
    <row r="101" spans="2:140" s="12" customFormat="1" ht="12.75" customHeight="1">
      <c r="B101" s="11"/>
      <c r="C101" s="157" t="s">
        <v>30</v>
      </c>
      <c r="D101" s="157"/>
      <c r="E101" s="157"/>
      <c r="F101" s="157"/>
      <c r="G101" s="157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57"/>
      <c r="W101" s="157"/>
      <c r="X101" s="157"/>
      <c r="Y101" s="157"/>
      <c r="Z101" s="127"/>
      <c r="AA101" s="127"/>
      <c r="AB101" s="127"/>
      <c r="AC101" s="127"/>
      <c r="AD101" s="127"/>
      <c r="AE101" s="127"/>
      <c r="AF101" s="127"/>
      <c r="AG101" s="127"/>
      <c r="AH101" s="127"/>
      <c r="AI101" s="127"/>
      <c r="AJ101" s="127"/>
      <c r="AK101" s="127"/>
      <c r="AL101" s="127"/>
      <c r="AM101" s="127"/>
      <c r="AN101" s="127"/>
      <c r="AO101" s="127"/>
      <c r="AP101" s="127"/>
      <c r="AQ101" s="127"/>
      <c r="AR101" s="127"/>
      <c r="AS101" s="127"/>
      <c r="AT101" s="127"/>
      <c r="AU101" s="127"/>
      <c r="AV101" s="127"/>
      <c r="AW101" s="127"/>
      <c r="AX101" s="127"/>
      <c r="AY101" s="127"/>
      <c r="AZ101" s="127"/>
      <c r="BA101" s="127"/>
      <c r="BB101" s="127"/>
      <c r="BC101" s="127"/>
      <c r="BD101" s="127"/>
      <c r="BE101" s="127"/>
      <c r="BF101" s="127"/>
      <c r="BG101" s="127"/>
      <c r="BH101" s="127"/>
      <c r="BI101" s="127"/>
      <c r="BJ101" s="127"/>
      <c r="BK101" s="127"/>
      <c r="BL101" s="127"/>
      <c r="BM101" s="127"/>
      <c r="BN101" s="127"/>
      <c r="BO101" s="127"/>
      <c r="BP101" s="11"/>
      <c r="BQ101" s="11"/>
      <c r="BR101" s="127"/>
      <c r="BS101" s="127"/>
      <c r="BT101" s="127"/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1"/>
      <c r="CL101" s="11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7"/>
      <c r="DE101" s="127"/>
      <c r="DF101" s="127"/>
      <c r="DG101" s="127"/>
      <c r="DH101" s="127"/>
      <c r="DI101" s="127"/>
      <c r="DJ101" s="127"/>
      <c r="DK101" s="127"/>
      <c r="DL101" s="127"/>
      <c r="DM101" s="127"/>
      <c r="DN101" s="127"/>
      <c r="DO101" s="127"/>
      <c r="DP101" s="91"/>
      <c r="DQ101" s="91"/>
      <c r="DR101" s="91"/>
      <c r="DS101" s="91"/>
      <c r="DT101" s="91"/>
      <c r="DU101" s="91"/>
      <c r="DV101" s="91"/>
      <c r="DW101" s="91"/>
      <c r="DX101" s="91"/>
      <c r="DY101" s="91"/>
      <c r="DZ101" s="91"/>
      <c r="EA101" s="91"/>
      <c r="EB101" s="91"/>
      <c r="EC101" s="91"/>
      <c r="ED101" s="91"/>
      <c r="EE101" s="91"/>
      <c r="EF101" s="91"/>
      <c r="EG101" s="91"/>
      <c r="EH101" s="91"/>
      <c r="EI101" s="91"/>
      <c r="EJ101" s="11"/>
    </row>
    <row r="102" spans="2:140" s="12" customFormat="1" ht="9.75" customHeight="1"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34" t="s">
        <v>16</v>
      </c>
      <c r="AA102" s="134"/>
      <c r="AB102" s="134"/>
      <c r="AC102" s="134"/>
      <c r="AD102" s="134"/>
      <c r="AE102" s="134"/>
      <c r="AF102" s="134"/>
      <c r="AG102" s="134"/>
      <c r="AH102" s="134"/>
      <c r="AI102" s="134"/>
      <c r="AJ102" s="134"/>
      <c r="AK102" s="134"/>
      <c r="AL102" s="134"/>
      <c r="AM102" s="134"/>
      <c r="AN102" s="134"/>
      <c r="AO102" s="134"/>
      <c r="AP102" s="134"/>
      <c r="AQ102" s="134"/>
      <c r="AR102" s="134"/>
      <c r="AS102" s="134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1"/>
      <c r="BQ102" s="11"/>
      <c r="BR102" s="134" t="s">
        <v>3</v>
      </c>
      <c r="BS102" s="134"/>
      <c r="BT102" s="134"/>
      <c r="BU102" s="134"/>
      <c r="BV102" s="134"/>
      <c r="BW102" s="134"/>
      <c r="BX102" s="134"/>
      <c r="BY102" s="134"/>
      <c r="BZ102" s="134"/>
      <c r="CA102" s="134"/>
      <c r="CB102" s="134"/>
      <c r="CC102" s="134"/>
      <c r="CD102" s="134"/>
      <c r="CE102" s="134"/>
      <c r="CF102" s="134"/>
      <c r="CG102" s="134"/>
      <c r="CH102" s="134"/>
      <c r="CI102" s="134"/>
      <c r="CJ102" s="134"/>
      <c r="CK102" s="11"/>
      <c r="CL102" s="11"/>
      <c r="CM102" s="134" t="s">
        <v>17</v>
      </c>
      <c r="CN102" s="134"/>
      <c r="CO102" s="134"/>
      <c r="CP102" s="134"/>
      <c r="CQ102" s="134"/>
      <c r="CR102" s="134"/>
      <c r="CS102" s="134"/>
      <c r="CT102" s="134"/>
      <c r="CU102" s="134"/>
      <c r="CV102" s="134"/>
      <c r="CW102" s="134"/>
      <c r="CX102" s="134"/>
      <c r="CY102" s="134"/>
      <c r="CZ102" s="134"/>
      <c r="DA102" s="134"/>
      <c r="DB102" s="134"/>
      <c r="DC102" s="134"/>
      <c r="DD102" s="134"/>
      <c r="DE102" s="134"/>
      <c r="DF102" s="134"/>
      <c r="DG102" s="134"/>
      <c r="DH102" s="134"/>
      <c r="DI102" s="134"/>
      <c r="DJ102" s="134"/>
      <c r="DK102" s="134"/>
      <c r="DL102" s="134"/>
      <c r="DM102" s="134"/>
      <c r="DN102" s="134"/>
      <c r="DO102" s="134"/>
      <c r="DP102" s="13"/>
      <c r="DQ102" s="13"/>
      <c r="DR102" s="13"/>
      <c r="DS102" s="13"/>
      <c r="DT102" s="13"/>
      <c r="DU102" s="13"/>
      <c r="DV102" s="13"/>
      <c r="DW102" s="13"/>
      <c r="DX102" s="13"/>
      <c r="DY102" s="13"/>
      <c r="DZ102" s="13"/>
      <c r="EA102" s="13"/>
      <c r="EB102" s="13"/>
      <c r="EC102" s="13"/>
      <c r="ED102" s="13"/>
      <c r="EE102" s="13"/>
      <c r="EF102" s="13"/>
      <c r="EG102" s="13"/>
      <c r="EH102" s="13"/>
      <c r="EI102" s="13"/>
      <c r="EJ102" s="11"/>
    </row>
    <row r="103" spans="2:140" s="12" customFormat="1" ht="6.75" customHeight="1"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1"/>
      <c r="BQ103" s="11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1"/>
      <c r="CL103" s="11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  <c r="DY103" s="13"/>
      <c r="DZ103" s="13"/>
      <c r="EA103" s="13"/>
      <c r="EB103" s="13"/>
      <c r="EC103" s="13"/>
      <c r="ED103" s="13"/>
      <c r="EE103" s="13"/>
      <c r="EF103" s="13"/>
      <c r="EG103" s="13"/>
      <c r="EH103" s="13"/>
      <c r="EI103" s="13"/>
      <c r="EJ103" s="11"/>
    </row>
    <row r="104" spans="2:140" s="12" customFormat="1" ht="12.75" customHeight="1">
      <c r="B104" s="11"/>
      <c r="C104" s="157" t="s">
        <v>102</v>
      </c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57"/>
      <c r="R104" s="157"/>
      <c r="S104" s="157"/>
      <c r="T104" s="157"/>
      <c r="U104" s="11"/>
      <c r="V104" s="11"/>
      <c r="W104" s="11"/>
      <c r="X104" s="11"/>
      <c r="Y104" s="11"/>
      <c r="Z104" s="127"/>
      <c r="AA104" s="127"/>
      <c r="AB104" s="127"/>
      <c r="AC104" s="127"/>
      <c r="AD104" s="127"/>
      <c r="AE104" s="127"/>
      <c r="AF104" s="127"/>
      <c r="AG104" s="127"/>
      <c r="AH104" s="127"/>
      <c r="AI104" s="127"/>
      <c r="AJ104" s="127"/>
      <c r="AK104" s="127"/>
      <c r="AL104" s="127"/>
      <c r="AM104" s="127"/>
      <c r="AN104" s="127"/>
      <c r="AO104" s="127"/>
      <c r="AP104" s="127"/>
      <c r="AQ104" s="127"/>
      <c r="AR104" s="127"/>
      <c r="AS104" s="127"/>
      <c r="AT104" s="127"/>
      <c r="AU104" s="127"/>
      <c r="AV104" s="127"/>
      <c r="AW104" s="127"/>
      <c r="AX104" s="127"/>
      <c r="AY104" s="127"/>
      <c r="AZ104" s="127"/>
      <c r="BA104" s="127"/>
      <c r="BB104" s="127"/>
      <c r="BC104" s="127"/>
      <c r="BD104" s="127"/>
      <c r="BE104" s="127"/>
      <c r="BF104" s="127"/>
      <c r="BG104" s="127"/>
      <c r="BH104" s="127"/>
      <c r="BI104" s="127"/>
      <c r="BJ104" s="127"/>
      <c r="BK104" s="127"/>
      <c r="BL104" s="127"/>
      <c r="BM104" s="127"/>
      <c r="BN104" s="127"/>
      <c r="BO104" s="127"/>
      <c r="BP104" s="11"/>
      <c r="BQ104" s="11"/>
      <c r="BR104" s="127"/>
      <c r="BS104" s="127"/>
      <c r="BT104" s="127"/>
      <c r="BU104" s="127"/>
      <c r="BV104" s="127"/>
      <c r="BW104" s="127"/>
      <c r="BX104" s="127"/>
      <c r="BY104" s="127"/>
      <c r="BZ104" s="127"/>
      <c r="CA104" s="127"/>
      <c r="CB104" s="127"/>
      <c r="CC104" s="127"/>
      <c r="CD104" s="127"/>
      <c r="CE104" s="127"/>
      <c r="CF104" s="127"/>
      <c r="CG104" s="127"/>
      <c r="CH104" s="127"/>
      <c r="CI104" s="127"/>
      <c r="CJ104" s="127"/>
      <c r="CK104" s="11"/>
      <c r="CL104" s="11"/>
      <c r="CM104" s="127"/>
      <c r="CN104" s="127"/>
      <c r="CO104" s="127"/>
      <c r="CP104" s="127"/>
      <c r="CQ104" s="127"/>
      <c r="CR104" s="127"/>
      <c r="CS104" s="127"/>
      <c r="CT104" s="127"/>
      <c r="CU104" s="127"/>
      <c r="CV104" s="127"/>
      <c r="CW104" s="127"/>
      <c r="CX104" s="127"/>
      <c r="CY104" s="127"/>
      <c r="CZ104" s="127"/>
      <c r="DA104" s="127"/>
      <c r="DB104" s="127"/>
      <c r="DC104" s="127"/>
      <c r="DD104" s="127"/>
      <c r="DE104" s="127"/>
      <c r="DF104" s="127"/>
      <c r="DG104" s="127"/>
      <c r="DH104" s="127"/>
      <c r="DI104" s="127"/>
      <c r="DJ104" s="127"/>
      <c r="DK104" s="127"/>
      <c r="DL104" s="127"/>
      <c r="DM104" s="127"/>
      <c r="DN104" s="127"/>
      <c r="DO104" s="127"/>
      <c r="DP104" s="91"/>
      <c r="DQ104" s="91"/>
      <c r="DR104" s="91"/>
      <c r="DS104" s="91"/>
      <c r="DT104" s="91"/>
      <c r="DU104" s="91"/>
      <c r="DV104" s="91"/>
      <c r="DW104" s="91"/>
      <c r="DX104" s="91"/>
      <c r="DY104" s="91"/>
      <c r="DZ104" s="91"/>
      <c r="EA104" s="91"/>
      <c r="EB104" s="91"/>
      <c r="EC104" s="91"/>
      <c r="ED104" s="91"/>
      <c r="EE104" s="91"/>
      <c r="EF104" s="91"/>
      <c r="EG104" s="91"/>
      <c r="EH104" s="91"/>
      <c r="EI104" s="91"/>
      <c r="EJ104" s="11"/>
    </row>
    <row r="105" spans="2:140" s="12" customFormat="1" ht="9.75" customHeight="1"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34" t="s">
        <v>16</v>
      </c>
      <c r="AA105" s="134"/>
      <c r="AB105" s="134"/>
      <c r="AC105" s="134"/>
      <c r="AD105" s="134"/>
      <c r="AE105" s="134"/>
      <c r="AF105" s="134"/>
      <c r="AG105" s="134"/>
      <c r="AH105" s="134"/>
      <c r="AI105" s="134"/>
      <c r="AJ105" s="134"/>
      <c r="AK105" s="134"/>
      <c r="AL105" s="134"/>
      <c r="AM105" s="134"/>
      <c r="AN105" s="134"/>
      <c r="AO105" s="134"/>
      <c r="AP105" s="134"/>
      <c r="AQ105" s="134"/>
      <c r="AR105" s="134"/>
      <c r="AS105" s="134"/>
      <c r="AT105" s="134"/>
      <c r="AU105" s="134"/>
      <c r="AV105" s="134"/>
      <c r="AW105" s="134"/>
      <c r="AX105" s="134"/>
      <c r="AY105" s="134"/>
      <c r="AZ105" s="134"/>
      <c r="BA105" s="134"/>
      <c r="BB105" s="134"/>
      <c r="BC105" s="134"/>
      <c r="BD105" s="134"/>
      <c r="BE105" s="134"/>
      <c r="BF105" s="134"/>
      <c r="BG105" s="134"/>
      <c r="BH105" s="134"/>
      <c r="BI105" s="134"/>
      <c r="BJ105" s="134"/>
      <c r="BK105" s="134"/>
      <c r="BL105" s="134"/>
      <c r="BM105" s="134"/>
      <c r="BN105" s="134"/>
      <c r="BO105" s="134"/>
      <c r="BP105" s="11"/>
      <c r="BQ105" s="11"/>
      <c r="BR105" s="134" t="s">
        <v>3</v>
      </c>
      <c r="BS105" s="134"/>
      <c r="BT105" s="134"/>
      <c r="BU105" s="134"/>
      <c r="BV105" s="134"/>
      <c r="BW105" s="134"/>
      <c r="BX105" s="134"/>
      <c r="BY105" s="134"/>
      <c r="BZ105" s="134"/>
      <c r="CA105" s="134"/>
      <c r="CB105" s="134"/>
      <c r="CC105" s="134"/>
      <c r="CD105" s="134"/>
      <c r="CE105" s="134"/>
      <c r="CF105" s="134"/>
      <c r="CG105" s="134"/>
      <c r="CH105" s="134"/>
      <c r="CI105" s="134"/>
      <c r="CJ105" s="134"/>
      <c r="CK105" s="11"/>
      <c r="CL105" s="11"/>
      <c r="CM105" s="134" t="s">
        <v>17</v>
      </c>
      <c r="CN105" s="134"/>
      <c r="CO105" s="134"/>
      <c r="CP105" s="134"/>
      <c r="CQ105" s="134"/>
      <c r="CR105" s="134"/>
      <c r="CS105" s="134"/>
      <c r="CT105" s="134"/>
      <c r="CU105" s="134"/>
      <c r="CV105" s="134"/>
      <c r="CW105" s="134"/>
      <c r="CX105" s="134"/>
      <c r="CY105" s="134"/>
      <c r="CZ105" s="134"/>
      <c r="DA105" s="134"/>
      <c r="DB105" s="134"/>
      <c r="DC105" s="134"/>
      <c r="DD105" s="134"/>
      <c r="DE105" s="134"/>
      <c r="DF105" s="134"/>
      <c r="DG105" s="134"/>
      <c r="DH105" s="134"/>
      <c r="DI105" s="134"/>
      <c r="DJ105" s="134"/>
      <c r="DK105" s="134"/>
      <c r="DL105" s="134"/>
      <c r="DM105" s="134"/>
      <c r="DN105" s="134"/>
      <c r="DO105" s="134"/>
      <c r="DP105" s="13"/>
      <c r="DQ105" s="13"/>
      <c r="DR105" s="13"/>
      <c r="DS105" s="13"/>
      <c r="DT105" s="13"/>
      <c r="DU105" s="13"/>
      <c r="DV105" s="13"/>
      <c r="DW105" s="13"/>
      <c r="DX105" s="13"/>
      <c r="DY105" s="13"/>
      <c r="DZ105" s="13"/>
      <c r="EA105" s="13"/>
      <c r="EB105" s="13"/>
      <c r="EC105" s="13"/>
      <c r="ED105" s="13"/>
      <c r="EE105" s="13"/>
      <c r="EF105" s="13"/>
      <c r="EG105" s="13"/>
      <c r="EH105" s="13"/>
      <c r="EI105" s="13"/>
      <c r="EJ105" s="11"/>
    </row>
    <row r="106" spans="2:140" s="12" customFormat="1" ht="3.75" customHeight="1"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1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1"/>
    </row>
    <row r="107" spans="2:140" s="12" customFormat="1" ht="12.75" customHeight="1"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  <c r="AL107" s="127"/>
      <c r="AM107" s="127"/>
      <c r="AN107" s="127"/>
      <c r="AO107" s="127"/>
      <c r="AP107" s="127"/>
      <c r="AQ107" s="127"/>
      <c r="AR107" s="127"/>
      <c r="AS107" s="127"/>
      <c r="AT107" s="127"/>
      <c r="AU107" s="127"/>
      <c r="AV107" s="127"/>
      <c r="AW107" s="127"/>
      <c r="AX107" s="127"/>
      <c r="AY107" s="127"/>
      <c r="AZ107" s="127"/>
      <c r="BA107" s="127"/>
      <c r="BB107" s="127"/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1"/>
      <c r="BQ107" s="11"/>
      <c r="BR107" s="127"/>
      <c r="BS107" s="127"/>
      <c r="BT107" s="127"/>
      <c r="BU107" s="127"/>
      <c r="BV107" s="127"/>
      <c r="BW107" s="127"/>
      <c r="BX107" s="127"/>
      <c r="BY107" s="127"/>
      <c r="BZ107" s="127"/>
      <c r="CA107" s="127"/>
      <c r="CB107" s="127"/>
      <c r="CC107" s="127"/>
      <c r="CD107" s="127"/>
      <c r="CE107" s="127"/>
      <c r="CF107" s="127"/>
      <c r="CG107" s="127"/>
      <c r="CH107" s="127"/>
      <c r="CI107" s="127"/>
      <c r="CJ107" s="127"/>
      <c r="CK107" s="11"/>
      <c r="CL107" s="11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7"/>
      <c r="DA107" s="127"/>
      <c r="DB107" s="127"/>
      <c r="DC107" s="127"/>
      <c r="DD107" s="127"/>
      <c r="DE107" s="127"/>
      <c r="DF107" s="127"/>
      <c r="DG107" s="127"/>
      <c r="DH107" s="127"/>
      <c r="DI107" s="127"/>
      <c r="DJ107" s="127"/>
      <c r="DK107" s="127"/>
      <c r="DL107" s="127"/>
      <c r="DM107" s="127"/>
      <c r="DN107" s="127"/>
      <c r="DO107" s="127"/>
      <c r="DP107" s="91"/>
      <c r="DQ107" s="91"/>
      <c r="DR107" s="91"/>
      <c r="DS107" s="91"/>
      <c r="DT107" s="91"/>
      <c r="DU107" s="91"/>
      <c r="DV107" s="91"/>
      <c r="DW107" s="91"/>
      <c r="DX107" s="91"/>
      <c r="DY107" s="91"/>
      <c r="DZ107" s="91"/>
      <c r="EA107" s="91"/>
      <c r="EB107" s="91"/>
      <c r="EC107" s="91"/>
      <c r="ED107" s="91"/>
      <c r="EE107" s="91"/>
      <c r="EF107" s="91"/>
      <c r="EG107" s="91"/>
      <c r="EH107" s="91"/>
      <c r="EI107" s="91"/>
      <c r="EJ107" s="11"/>
    </row>
    <row r="108" spans="2:140" s="12" customFormat="1" ht="9.75" customHeight="1"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34" t="s">
        <v>16</v>
      </c>
      <c r="AA108" s="134"/>
      <c r="AB108" s="134"/>
      <c r="AC108" s="134"/>
      <c r="AD108" s="134"/>
      <c r="AE108" s="134"/>
      <c r="AF108" s="134"/>
      <c r="AG108" s="134"/>
      <c r="AH108" s="134"/>
      <c r="AI108" s="134"/>
      <c r="AJ108" s="134"/>
      <c r="AK108" s="134"/>
      <c r="AL108" s="134"/>
      <c r="AM108" s="134"/>
      <c r="AN108" s="134"/>
      <c r="AO108" s="134"/>
      <c r="AP108" s="134"/>
      <c r="AQ108" s="134"/>
      <c r="AR108" s="134"/>
      <c r="AS108" s="134"/>
      <c r="AT108" s="134"/>
      <c r="AU108" s="134"/>
      <c r="AV108" s="134"/>
      <c r="AW108" s="134"/>
      <c r="AX108" s="134"/>
      <c r="AY108" s="134"/>
      <c r="AZ108" s="134"/>
      <c r="BA108" s="134"/>
      <c r="BB108" s="134"/>
      <c r="BC108" s="134"/>
      <c r="BD108" s="134"/>
      <c r="BE108" s="134"/>
      <c r="BF108" s="134"/>
      <c r="BG108" s="134"/>
      <c r="BH108" s="134"/>
      <c r="BI108" s="134"/>
      <c r="BJ108" s="134"/>
      <c r="BK108" s="134"/>
      <c r="BL108" s="134"/>
      <c r="BM108" s="134"/>
      <c r="BN108" s="134"/>
      <c r="BO108" s="134"/>
      <c r="BP108" s="11"/>
      <c r="BQ108" s="11"/>
      <c r="BR108" s="134" t="s">
        <v>3</v>
      </c>
      <c r="BS108" s="134"/>
      <c r="BT108" s="134"/>
      <c r="BU108" s="134"/>
      <c r="BV108" s="134"/>
      <c r="BW108" s="134"/>
      <c r="BX108" s="134"/>
      <c r="BY108" s="134"/>
      <c r="BZ108" s="134"/>
      <c r="CA108" s="134"/>
      <c r="CB108" s="134"/>
      <c r="CC108" s="134"/>
      <c r="CD108" s="134"/>
      <c r="CE108" s="134"/>
      <c r="CF108" s="134"/>
      <c r="CG108" s="134"/>
      <c r="CH108" s="134"/>
      <c r="CI108" s="134"/>
      <c r="CJ108" s="134"/>
      <c r="CK108" s="11"/>
      <c r="CL108" s="11"/>
      <c r="CM108" s="134" t="s">
        <v>17</v>
      </c>
      <c r="CN108" s="134"/>
      <c r="CO108" s="134"/>
      <c r="CP108" s="134"/>
      <c r="CQ108" s="134"/>
      <c r="CR108" s="134"/>
      <c r="CS108" s="134"/>
      <c r="CT108" s="134"/>
      <c r="CU108" s="134"/>
      <c r="CV108" s="134"/>
      <c r="CW108" s="134"/>
      <c r="CX108" s="134"/>
      <c r="CY108" s="134"/>
      <c r="CZ108" s="134"/>
      <c r="DA108" s="134"/>
      <c r="DB108" s="134"/>
      <c r="DC108" s="134"/>
      <c r="DD108" s="134"/>
      <c r="DE108" s="134"/>
      <c r="DF108" s="134"/>
      <c r="DG108" s="134"/>
      <c r="DH108" s="134"/>
      <c r="DI108" s="134"/>
      <c r="DJ108" s="134"/>
      <c r="DK108" s="134"/>
      <c r="DL108" s="134"/>
      <c r="DM108" s="134"/>
      <c r="DN108" s="134"/>
      <c r="DO108" s="134"/>
      <c r="DP108" s="13"/>
      <c r="DQ108" s="13"/>
      <c r="DR108" s="13"/>
      <c r="DS108" s="13"/>
      <c r="DT108" s="13"/>
      <c r="DU108" s="13"/>
      <c r="DV108" s="13"/>
      <c r="DW108" s="13"/>
      <c r="DX108" s="13"/>
      <c r="DY108" s="13"/>
      <c r="DZ108" s="13"/>
      <c r="EA108" s="13"/>
      <c r="EB108" s="13"/>
      <c r="EC108" s="13"/>
      <c r="ED108" s="13"/>
      <c r="EE108" s="13"/>
      <c r="EF108" s="13"/>
      <c r="EG108" s="13"/>
      <c r="EH108" s="13"/>
      <c r="EI108" s="13"/>
      <c r="EJ108" s="11"/>
    </row>
    <row r="109" spans="2:140" s="12" customFormat="1" ht="3.75" customHeight="1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</row>
    <row r="110" spans="2:140" s="12" customFormat="1" ht="12.75" customHeight="1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1"/>
      <c r="BQ110" s="11"/>
      <c r="BR110" s="127"/>
      <c r="BS110" s="127"/>
      <c r="BT110" s="127"/>
      <c r="BU110" s="127"/>
      <c r="BV110" s="127"/>
      <c r="BW110" s="127"/>
      <c r="BX110" s="127"/>
      <c r="BY110" s="127"/>
      <c r="BZ110" s="127"/>
      <c r="CA110" s="127"/>
      <c r="CB110" s="127"/>
      <c r="CC110" s="127"/>
      <c r="CD110" s="127"/>
      <c r="CE110" s="127"/>
      <c r="CF110" s="127"/>
      <c r="CG110" s="127"/>
      <c r="CH110" s="127"/>
      <c r="CI110" s="127"/>
      <c r="CJ110" s="127"/>
      <c r="CK110" s="11"/>
      <c r="CL110" s="11"/>
      <c r="CM110" s="127"/>
      <c r="CN110" s="127"/>
      <c r="CO110" s="127"/>
      <c r="CP110" s="127"/>
      <c r="CQ110" s="127"/>
      <c r="CR110" s="127"/>
      <c r="CS110" s="127"/>
      <c r="CT110" s="127"/>
      <c r="CU110" s="127"/>
      <c r="CV110" s="127"/>
      <c r="CW110" s="127"/>
      <c r="CX110" s="127"/>
      <c r="CY110" s="127"/>
      <c r="CZ110" s="127"/>
      <c r="DA110" s="127"/>
      <c r="DB110" s="127"/>
      <c r="DC110" s="127"/>
      <c r="DD110" s="127"/>
      <c r="DE110" s="127"/>
      <c r="DF110" s="127"/>
      <c r="DG110" s="127"/>
      <c r="DH110" s="127"/>
      <c r="DI110" s="127"/>
      <c r="DJ110" s="127"/>
      <c r="DK110" s="127"/>
      <c r="DL110" s="127"/>
      <c r="DM110" s="127"/>
      <c r="DN110" s="127"/>
      <c r="DO110" s="127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11"/>
    </row>
    <row r="111" spans="2:140" s="12" customFormat="1" ht="9.75" customHeight="1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34" t="s">
        <v>16</v>
      </c>
      <c r="AA111" s="134"/>
      <c r="AB111" s="134"/>
      <c r="AC111" s="134"/>
      <c r="AD111" s="134"/>
      <c r="AE111" s="134"/>
      <c r="AF111" s="134"/>
      <c r="AG111" s="134"/>
      <c r="AH111" s="134"/>
      <c r="AI111" s="134"/>
      <c r="AJ111" s="134"/>
      <c r="AK111" s="134"/>
      <c r="AL111" s="134"/>
      <c r="AM111" s="134"/>
      <c r="AN111" s="134"/>
      <c r="AO111" s="134"/>
      <c r="AP111" s="134"/>
      <c r="AQ111" s="134"/>
      <c r="AR111" s="134"/>
      <c r="AS111" s="134"/>
      <c r="AT111" s="134"/>
      <c r="AU111" s="134"/>
      <c r="AV111" s="134"/>
      <c r="AW111" s="134"/>
      <c r="AX111" s="134"/>
      <c r="AY111" s="134"/>
      <c r="AZ111" s="134"/>
      <c r="BA111" s="134"/>
      <c r="BB111" s="134"/>
      <c r="BC111" s="134"/>
      <c r="BD111" s="134"/>
      <c r="BE111" s="134"/>
      <c r="BF111" s="134"/>
      <c r="BG111" s="134"/>
      <c r="BH111" s="134"/>
      <c r="BI111" s="134"/>
      <c r="BJ111" s="134"/>
      <c r="BK111" s="134"/>
      <c r="BL111" s="134"/>
      <c r="BM111" s="134"/>
      <c r="BN111" s="134"/>
      <c r="BO111" s="134"/>
      <c r="BP111" s="11"/>
      <c r="BQ111" s="11"/>
      <c r="BR111" s="134" t="s">
        <v>3</v>
      </c>
      <c r="BS111" s="134"/>
      <c r="BT111" s="134"/>
      <c r="BU111" s="134"/>
      <c r="BV111" s="134"/>
      <c r="BW111" s="134"/>
      <c r="BX111" s="134"/>
      <c r="BY111" s="134"/>
      <c r="BZ111" s="134"/>
      <c r="CA111" s="134"/>
      <c r="CB111" s="134"/>
      <c r="CC111" s="134"/>
      <c r="CD111" s="134"/>
      <c r="CE111" s="134"/>
      <c r="CF111" s="134"/>
      <c r="CG111" s="134"/>
      <c r="CH111" s="134"/>
      <c r="CI111" s="134"/>
      <c r="CJ111" s="134"/>
      <c r="CK111" s="11"/>
      <c r="CL111" s="11"/>
      <c r="CM111" s="134" t="s">
        <v>17</v>
      </c>
      <c r="CN111" s="134"/>
      <c r="CO111" s="134"/>
      <c r="CP111" s="134"/>
      <c r="CQ111" s="134"/>
      <c r="CR111" s="134"/>
      <c r="CS111" s="134"/>
      <c r="CT111" s="134"/>
      <c r="CU111" s="134"/>
      <c r="CV111" s="134"/>
      <c r="CW111" s="134"/>
      <c r="CX111" s="134"/>
      <c r="CY111" s="134"/>
      <c r="CZ111" s="134"/>
      <c r="DA111" s="134"/>
      <c r="DB111" s="134"/>
      <c r="DC111" s="134"/>
      <c r="DD111" s="134"/>
      <c r="DE111" s="134"/>
      <c r="DF111" s="134"/>
      <c r="DG111" s="134"/>
      <c r="DH111" s="134"/>
      <c r="DI111" s="134"/>
      <c r="DJ111" s="134"/>
      <c r="DK111" s="134"/>
      <c r="DL111" s="134"/>
      <c r="DM111" s="134"/>
      <c r="DN111" s="134"/>
      <c r="DO111" s="134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  <c r="EB111" s="13"/>
      <c r="EC111" s="13"/>
      <c r="ED111" s="13"/>
      <c r="EE111" s="13"/>
      <c r="EF111" s="13"/>
      <c r="EG111" s="13"/>
      <c r="EH111" s="13"/>
      <c r="EI111" s="13"/>
      <c r="EJ111" s="11"/>
    </row>
    <row r="112" spans="2:140" s="12" customFormat="1" ht="3.75" customHeight="1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1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1"/>
    </row>
    <row r="113" spans="2:140" s="12" customFormat="1" ht="12.75" customHeight="1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27"/>
      <c r="AA113" s="127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/>
      <c r="AM113" s="127"/>
      <c r="AN113" s="127"/>
      <c r="AO113" s="127"/>
      <c r="AP113" s="127"/>
      <c r="AQ113" s="127"/>
      <c r="AR113" s="127"/>
      <c r="AS113" s="127"/>
      <c r="AT113" s="127"/>
      <c r="AU113" s="127"/>
      <c r="AV113" s="127"/>
      <c r="AW113" s="127"/>
      <c r="AX113" s="127"/>
      <c r="AY113" s="127"/>
      <c r="AZ113" s="127"/>
      <c r="BA113" s="127"/>
      <c r="BB113" s="127"/>
      <c r="BC113" s="127"/>
      <c r="BD113" s="127"/>
      <c r="BE113" s="127"/>
      <c r="BF113" s="127"/>
      <c r="BG113" s="127"/>
      <c r="BH113" s="127"/>
      <c r="BI113" s="127"/>
      <c r="BJ113" s="127"/>
      <c r="BK113" s="127"/>
      <c r="BL113" s="127"/>
      <c r="BM113" s="127"/>
      <c r="BN113" s="127"/>
      <c r="BO113" s="127"/>
      <c r="BP113" s="11"/>
      <c r="BQ113" s="11"/>
      <c r="BR113" s="127"/>
      <c r="BS113" s="127"/>
      <c r="BT113" s="127"/>
      <c r="BU113" s="127"/>
      <c r="BV113" s="127"/>
      <c r="BW113" s="127"/>
      <c r="BX113" s="127"/>
      <c r="BY113" s="127"/>
      <c r="BZ113" s="127"/>
      <c r="CA113" s="127"/>
      <c r="CB113" s="127"/>
      <c r="CC113" s="127"/>
      <c r="CD113" s="127"/>
      <c r="CE113" s="127"/>
      <c r="CF113" s="127"/>
      <c r="CG113" s="127"/>
      <c r="CH113" s="127"/>
      <c r="CI113" s="127"/>
      <c r="CJ113" s="127"/>
      <c r="CK113" s="11"/>
      <c r="CL113" s="11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7"/>
      <c r="DA113" s="127"/>
      <c r="DB113" s="127"/>
      <c r="DC113" s="127"/>
      <c r="DD113" s="127"/>
      <c r="DE113" s="127"/>
      <c r="DF113" s="127"/>
      <c r="DG113" s="127"/>
      <c r="DH113" s="127"/>
      <c r="DI113" s="127"/>
      <c r="DJ113" s="127"/>
      <c r="DK113" s="127"/>
      <c r="DL113" s="127"/>
      <c r="DM113" s="127"/>
      <c r="DN113" s="127"/>
      <c r="DO113" s="127"/>
      <c r="DP113" s="91"/>
      <c r="DQ113" s="91"/>
      <c r="DR113" s="91"/>
      <c r="DS113" s="91"/>
      <c r="DT113" s="91"/>
      <c r="DU113" s="91"/>
      <c r="DV113" s="91"/>
      <c r="DW113" s="91"/>
      <c r="DX113" s="91"/>
      <c r="DY113" s="91"/>
      <c r="DZ113" s="91"/>
      <c r="EA113" s="91"/>
      <c r="EB113" s="91"/>
      <c r="EC113" s="91"/>
      <c r="ED113" s="91"/>
      <c r="EE113" s="91"/>
      <c r="EF113" s="91"/>
      <c r="EG113" s="91"/>
      <c r="EH113" s="91"/>
      <c r="EI113" s="91"/>
      <c r="EJ113" s="11"/>
    </row>
    <row r="114" spans="2:140" s="12" customFormat="1" ht="9.75" customHeight="1"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34" t="s">
        <v>16</v>
      </c>
      <c r="AA114" s="134"/>
      <c r="AB114" s="134"/>
      <c r="AC114" s="134"/>
      <c r="AD114" s="134"/>
      <c r="AE114" s="134"/>
      <c r="AF114" s="134"/>
      <c r="AG114" s="134"/>
      <c r="AH114" s="134"/>
      <c r="AI114" s="134"/>
      <c r="AJ114" s="134"/>
      <c r="AK114" s="134"/>
      <c r="AL114" s="134"/>
      <c r="AM114" s="134"/>
      <c r="AN114" s="134"/>
      <c r="AO114" s="134"/>
      <c r="AP114" s="134"/>
      <c r="AQ114" s="134"/>
      <c r="AR114" s="134"/>
      <c r="AS114" s="134"/>
      <c r="AT114" s="134"/>
      <c r="AU114" s="134"/>
      <c r="AV114" s="134"/>
      <c r="AW114" s="134"/>
      <c r="AX114" s="134"/>
      <c r="AY114" s="134"/>
      <c r="AZ114" s="134"/>
      <c r="BA114" s="134"/>
      <c r="BB114" s="134"/>
      <c r="BC114" s="134"/>
      <c r="BD114" s="134"/>
      <c r="BE114" s="134"/>
      <c r="BF114" s="134"/>
      <c r="BG114" s="134"/>
      <c r="BH114" s="134"/>
      <c r="BI114" s="134"/>
      <c r="BJ114" s="134"/>
      <c r="BK114" s="134"/>
      <c r="BL114" s="134"/>
      <c r="BM114" s="134"/>
      <c r="BN114" s="134"/>
      <c r="BO114" s="134"/>
      <c r="BP114" s="11"/>
      <c r="BQ114" s="11"/>
      <c r="BR114" s="134" t="s">
        <v>3</v>
      </c>
      <c r="BS114" s="134"/>
      <c r="BT114" s="134"/>
      <c r="BU114" s="134"/>
      <c r="BV114" s="134"/>
      <c r="BW114" s="134"/>
      <c r="BX114" s="134"/>
      <c r="BY114" s="134"/>
      <c r="BZ114" s="134"/>
      <c r="CA114" s="134"/>
      <c r="CB114" s="134"/>
      <c r="CC114" s="134"/>
      <c r="CD114" s="134"/>
      <c r="CE114" s="134"/>
      <c r="CF114" s="134"/>
      <c r="CG114" s="134"/>
      <c r="CH114" s="134"/>
      <c r="CI114" s="134"/>
      <c r="CJ114" s="134"/>
      <c r="CK114" s="11"/>
      <c r="CL114" s="11"/>
      <c r="CM114" s="134" t="s">
        <v>17</v>
      </c>
      <c r="CN114" s="134"/>
      <c r="CO114" s="134"/>
      <c r="CP114" s="134"/>
      <c r="CQ114" s="134"/>
      <c r="CR114" s="134"/>
      <c r="CS114" s="134"/>
      <c r="CT114" s="134"/>
      <c r="CU114" s="134"/>
      <c r="CV114" s="134"/>
      <c r="CW114" s="134"/>
      <c r="CX114" s="134"/>
      <c r="CY114" s="134"/>
      <c r="CZ114" s="134"/>
      <c r="DA114" s="134"/>
      <c r="DB114" s="134"/>
      <c r="DC114" s="134"/>
      <c r="DD114" s="134"/>
      <c r="DE114" s="134"/>
      <c r="DF114" s="134"/>
      <c r="DG114" s="134"/>
      <c r="DH114" s="134"/>
      <c r="DI114" s="134"/>
      <c r="DJ114" s="134"/>
      <c r="DK114" s="134"/>
      <c r="DL114" s="134"/>
      <c r="DM114" s="134"/>
      <c r="DN114" s="134"/>
      <c r="DO114" s="134"/>
      <c r="DP114" s="13"/>
      <c r="DQ114" s="13"/>
      <c r="DR114" s="13"/>
      <c r="DS114" s="13"/>
      <c r="DT114" s="13"/>
      <c r="DU114" s="13"/>
      <c r="DV114" s="13"/>
      <c r="DW114" s="13"/>
      <c r="DX114" s="13"/>
      <c r="DY114" s="13"/>
      <c r="DZ114" s="13"/>
      <c r="EA114" s="13"/>
      <c r="EB114" s="13"/>
      <c r="EC114" s="13"/>
      <c r="ED114" s="13"/>
      <c r="EE114" s="13"/>
      <c r="EF114" s="13"/>
      <c r="EG114" s="13"/>
      <c r="EH114" s="13"/>
      <c r="EI114" s="13"/>
      <c r="EJ114" s="11"/>
    </row>
    <row r="115" spans="2:140" s="12" customFormat="1" ht="1.5" customHeight="1"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1"/>
      <c r="BQ115" s="11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1"/>
      <c r="CL115" s="11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  <c r="DY115" s="13"/>
      <c r="DZ115" s="13"/>
      <c r="EA115" s="13"/>
      <c r="EB115" s="13"/>
      <c r="EC115" s="13"/>
      <c r="ED115" s="13"/>
      <c r="EE115" s="13"/>
      <c r="EF115" s="13"/>
      <c r="EG115" s="13"/>
      <c r="EH115" s="13"/>
      <c r="EI115" s="13"/>
      <c r="EJ115" s="11"/>
    </row>
    <row r="116" spans="2:140" s="12" customFormat="1" ht="12" customHeight="1">
      <c r="B116" s="11"/>
      <c r="C116" s="11" t="s">
        <v>32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11"/>
      <c r="X116" s="11"/>
      <c r="Y116" s="11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1"/>
      <c r="BQ116" s="11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1"/>
      <c r="CL116" s="11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  <c r="DY116" s="13"/>
      <c r="DZ116" s="13"/>
      <c r="EA116" s="13"/>
      <c r="EB116" s="13"/>
      <c r="EC116" s="13"/>
      <c r="ED116" s="13"/>
      <c r="EE116" s="13"/>
      <c r="EF116" s="13"/>
      <c r="EG116" s="13"/>
      <c r="EH116" s="13"/>
      <c r="EI116" s="13"/>
      <c r="EJ116" s="11"/>
    </row>
    <row r="117" spans="2:140" s="12" customFormat="1" ht="12.75" customHeight="1">
      <c r="B117" s="11"/>
      <c r="C117" s="11" t="s">
        <v>33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11"/>
      <c r="X117" s="11"/>
      <c r="Y117" s="11"/>
      <c r="Z117" s="170"/>
      <c r="AA117" s="170"/>
      <c r="AB117" s="170"/>
      <c r="AC117" s="170"/>
      <c r="AD117" s="170"/>
      <c r="AE117" s="170"/>
      <c r="AF117" s="170"/>
      <c r="AG117" s="170"/>
      <c r="AH117" s="170"/>
      <c r="AI117" s="170"/>
      <c r="AJ117" s="170"/>
      <c r="AK117" s="170"/>
      <c r="AL117" s="170"/>
      <c r="AM117" s="170"/>
      <c r="AN117" s="170"/>
      <c r="AO117" s="170"/>
      <c r="AP117" s="170"/>
      <c r="AQ117" s="170"/>
      <c r="AR117" s="170"/>
      <c r="AS117" s="170"/>
      <c r="AT117" s="170"/>
      <c r="AU117" s="170"/>
      <c r="AV117" s="170"/>
      <c r="AW117" s="170"/>
      <c r="AX117" s="170"/>
      <c r="AY117" s="170"/>
      <c r="AZ117" s="170"/>
      <c r="BA117" s="170"/>
      <c r="BB117" s="170"/>
      <c r="BC117" s="170"/>
      <c r="BD117" s="170"/>
      <c r="BE117" s="170"/>
      <c r="BF117" s="170"/>
      <c r="BG117" s="170"/>
      <c r="BH117" s="170"/>
      <c r="BI117" s="170"/>
      <c r="BJ117" s="170"/>
      <c r="BK117" s="170"/>
      <c r="BL117" s="170"/>
      <c r="BM117" s="170"/>
      <c r="BN117" s="170"/>
      <c r="BO117" s="170"/>
      <c r="BP117" s="11"/>
      <c r="BQ117" s="11"/>
      <c r="BR117" s="127"/>
      <c r="BS117" s="127"/>
      <c r="BT117" s="127"/>
      <c r="BU117" s="127"/>
      <c r="BV117" s="127"/>
      <c r="BW117" s="127"/>
      <c r="BX117" s="127"/>
      <c r="BY117" s="127"/>
      <c r="BZ117" s="127"/>
      <c r="CA117" s="127"/>
      <c r="CB117" s="127"/>
      <c r="CC117" s="127"/>
      <c r="CD117" s="127"/>
      <c r="CE117" s="127"/>
      <c r="CF117" s="127"/>
      <c r="CG117" s="127"/>
      <c r="CH117" s="127"/>
      <c r="CI117" s="127"/>
      <c r="CJ117" s="127"/>
      <c r="CK117" s="11"/>
      <c r="CL117" s="11"/>
      <c r="CM117" s="170">
        <f>CJ34</f>
        <v>0</v>
      </c>
      <c r="CN117" s="170"/>
      <c r="CO117" s="170"/>
      <c r="CP117" s="170"/>
      <c r="CQ117" s="170"/>
      <c r="CR117" s="170"/>
      <c r="CS117" s="170"/>
      <c r="CT117" s="170"/>
      <c r="CU117" s="170"/>
      <c r="CV117" s="170"/>
      <c r="CW117" s="170"/>
      <c r="CX117" s="170"/>
      <c r="CY117" s="170"/>
      <c r="CZ117" s="170"/>
      <c r="DA117" s="170"/>
      <c r="DB117" s="170"/>
      <c r="DC117" s="170"/>
      <c r="DD117" s="170"/>
      <c r="DE117" s="170"/>
      <c r="DF117" s="170"/>
      <c r="DG117" s="170"/>
      <c r="DH117" s="170"/>
      <c r="DI117" s="170"/>
      <c r="DJ117" s="170"/>
      <c r="DK117" s="170"/>
      <c r="DL117" s="170"/>
      <c r="DM117" s="170"/>
      <c r="DN117" s="170"/>
      <c r="DO117" s="170"/>
      <c r="DP117" s="96"/>
      <c r="DQ117" s="96"/>
      <c r="DR117" s="96"/>
      <c r="DS117" s="96"/>
      <c r="DT117" s="96"/>
      <c r="DU117" s="96"/>
      <c r="DV117" s="96"/>
      <c r="DW117" s="96"/>
      <c r="DX117" s="96"/>
      <c r="DY117" s="96"/>
      <c r="DZ117" s="96"/>
      <c r="EA117" s="96"/>
      <c r="EB117" s="96"/>
      <c r="EC117" s="96"/>
      <c r="ED117" s="96"/>
      <c r="EE117" s="96"/>
      <c r="EF117" s="96"/>
      <c r="EG117" s="96"/>
      <c r="EH117" s="96"/>
      <c r="EI117" s="96"/>
      <c r="EJ117" s="11"/>
    </row>
    <row r="118" spans="2:140" s="12" customFormat="1" ht="11.25" customHeight="1"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34" t="s">
        <v>16</v>
      </c>
      <c r="AA118" s="134"/>
      <c r="AB118" s="134"/>
      <c r="AC118" s="134"/>
      <c r="AD118" s="134"/>
      <c r="AE118" s="134"/>
      <c r="AF118" s="134"/>
      <c r="AG118" s="134"/>
      <c r="AH118" s="134"/>
      <c r="AI118" s="134"/>
      <c r="AJ118" s="134"/>
      <c r="AK118" s="134"/>
      <c r="AL118" s="134"/>
      <c r="AM118" s="134"/>
      <c r="AN118" s="134"/>
      <c r="AO118" s="134"/>
      <c r="AP118" s="134"/>
      <c r="AQ118" s="134"/>
      <c r="AR118" s="134"/>
      <c r="AS118" s="134"/>
      <c r="AT118" s="134"/>
      <c r="AU118" s="134"/>
      <c r="AV118" s="134"/>
      <c r="AW118" s="134"/>
      <c r="AX118" s="134"/>
      <c r="AY118" s="134"/>
      <c r="AZ118" s="134"/>
      <c r="BA118" s="134"/>
      <c r="BB118" s="134"/>
      <c r="BC118" s="134"/>
      <c r="BD118" s="134"/>
      <c r="BE118" s="134"/>
      <c r="BF118" s="134"/>
      <c r="BG118" s="134"/>
      <c r="BH118" s="134"/>
      <c r="BI118" s="134"/>
      <c r="BJ118" s="134"/>
      <c r="BK118" s="134"/>
      <c r="BL118" s="134"/>
      <c r="BM118" s="134"/>
      <c r="BN118" s="134"/>
      <c r="BO118" s="134"/>
      <c r="BP118" s="11"/>
      <c r="BQ118" s="11"/>
      <c r="BR118" s="134" t="s">
        <v>3</v>
      </c>
      <c r="BS118" s="134"/>
      <c r="BT118" s="134"/>
      <c r="BU118" s="134"/>
      <c r="BV118" s="134"/>
      <c r="BW118" s="134"/>
      <c r="BX118" s="134"/>
      <c r="BY118" s="134"/>
      <c r="BZ118" s="134"/>
      <c r="CA118" s="134"/>
      <c r="CB118" s="134"/>
      <c r="CC118" s="134"/>
      <c r="CD118" s="134"/>
      <c r="CE118" s="134"/>
      <c r="CF118" s="134"/>
      <c r="CG118" s="134"/>
      <c r="CH118" s="134"/>
      <c r="CI118" s="134"/>
      <c r="CJ118" s="134"/>
      <c r="CK118" s="11"/>
      <c r="CL118" s="11"/>
      <c r="CM118" s="134" t="s">
        <v>17</v>
      </c>
      <c r="CN118" s="134"/>
      <c r="CO118" s="134"/>
      <c r="CP118" s="134"/>
      <c r="CQ118" s="134"/>
      <c r="CR118" s="134"/>
      <c r="CS118" s="134"/>
      <c r="CT118" s="134"/>
      <c r="CU118" s="134"/>
      <c r="CV118" s="134"/>
      <c r="CW118" s="134"/>
      <c r="CX118" s="134"/>
      <c r="CY118" s="134"/>
      <c r="CZ118" s="134"/>
      <c r="DA118" s="134"/>
      <c r="DB118" s="134"/>
      <c r="DC118" s="134"/>
      <c r="DD118" s="134"/>
      <c r="DE118" s="134"/>
      <c r="DF118" s="134"/>
      <c r="DG118" s="134"/>
      <c r="DH118" s="134"/>
      <c r="DI118" s="134"/>
      <c r="DJ118" s="134"/>
      <c r="DK118" s="134"/>
      <c r="DL118" s="134"/>
      <c r="DM118" s="134"/>
      <c r="DN118" s="134"/>
      <c r="DO118" s="134"/>
      <c r="DP118" s="13"/>
      <c r="DQ118" s="13"/>
      <c r="DR118" s="13"/>
      <c r="DS118" s="13"/>
      <c r="DT118" s="13"/>
      <c r="DU118" s="13"/>
      <c r="DV118" s="13"/>
      <c r="DW118" s="13"/>
      <c r="DX118" s="13"/>
      <c r="DY118" s="13"/>
      <c r="DZ118" s="13"/>
      <c r="EA118" s="13"/>
      <c r="EB118" s="13"/>
      <c r="EC118" s="13"/>
      <c r="ED118" s="13"/>
      <c r="EE118" s="13"/>
      <c r="EF118" s="13"/>
      <c r="EG118" s="13"/>
      <c r="EH118" s="13"/>
      <c r="EI118" s="13"/>
      <c r="EJ118" s="11"/>
    </row>
    <row r="119" spans="26:139" s="12" customFormat="1" ht="9.75" customHeight="1"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</row>
    <row r="120" spans="26:139" s="12" customFormat="1" ht="9.75" customHeight="1"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</row>
    <row r="121" spans="26:139" s="12" customFormat="1" ht="9.75" customHeight="1"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</row>
    <row r="122" s="12" customFormat="1" ht="12.75" customHeight="1"/>
    <row r="123" s="12" customFormat="1" ht="11.25" customHeight="1"/>
    <row r="124" s="12" customFormat="1" ht="11.25" customHeight="1"/>
    <row r="125" s="12" customFormat="1" ht="11.25" customHeight="1"/>
    <row r="126" s="12" customFormat="1" ht="11.25" customHeight="1"/>
    <row r="127" s="12" customFormat="1" ht="11.25" customHeight="1"/>
    <row r="128" s="12" customFormat="1" ht="11.25" customHeight="1"/>
    <row r="129" s="12" customFormat="1" ht="11.25" customHeight="1"/>
    <row r="130" s="12" customFormat="1" ht="11.25" customHeight="1"/>
    <row r="131" s="12" customFormat="1" ht="11.25" customHeight="1"/>
    <row r="132" s="12" customFormat="1" ht="11.25" customHeight="1"/>
    <row r="133" s="12" customFormat="1" ht="11.25" customHeight="1"/>
    <row r="134" s="12" customFormat="1" ht="11.25" customHeight="1"/>
    <row r="135" s="12" customFormat="1" ht="11.25" customHeight="1"/>
    <row r="136" s="12" customFormat="1" ht="11.25" customHeight="1"/>
    <row r="137" s="12" customFormat="1" ht="11.25" customHeight="1"/>
    <row r="138" s="12" customFormat="1" ht="11.25" customHeight="1"/>
    <row r="139" s="12" customFormat="1" ht="11.25" customHeight="1"/>
    <row r="140" s="12" customFormat="1" ht="11.25" customHeight="1"/>
    <row r="141" s="12" customFormat="1" ht="11.25" customHeight="1"/>
    <row r="142" s="12" customFormat="1" ht="11.25" customHeight="1"/>
  </sheetData>
  <sheetProtection formatCells="0" formatColumns="0" formatRows="0" insertColumns="0" insertRows="0" insertHyperlinks="0" deleteColumns="0" deleteRows="0" sort="0" autoFilter="0" pivotTables="0"/>
  <mergeCells count="489">
    <mergeCell ref="DQ51:EH51"/>
    <mergeCell ref="DQ52:EH52"/>
    <mergeCell ref="C4:BH4"/>
    <mergeCell ref="C5:BG5"/>
    <mergeCell ref="CE52:CT52"/>
    <mergeCell ref="CJ11:DB11"/>
    <mergeCell ref="C21:BO21"/>
    <mergeCell ref="C13:AP13"/>
    <mergeCell ref="C15:BH15"/>
    <mergeCell ref="C16:BH16"/>
    <mergeCell ref="DP93:EH93"/>
    <mergeCell ref="BR21:BV21"/>
    <mergeCell ref="DP47:EH47"/>
    <mergeCell ref="BF93:BR93"/>
    <mergeCell ref="DQ48:EH48"/>
    <mergeCell ref="DP49:EH49"/>
    <mergeCell ref="DP50:EH50"/>
    <mergeCell ref="DP92:EH92"/>
    <mergeCell ref="CE51:CT51"/>
    <mergeCell ref="BF55:BR55"/>
    <mergeCell ref="CM113:DO113"/>
    <mergeCell ref="Z114:BO114"/>
    <mergeCell ref="BR114:CJ114"/>
    <mergeCell ref="CM114:DO114"/>
    <mergeCell ref="BR108:CJ108"/>
    <mergeCell ref="CM108:DO108"/>
    <mergeCell ref="Z110:BO110"/>
    <mergeCell ref="BR110:CJ110"/>
    <mergeCell ref="BR107:CJ107"/>
    <mergeCell ref="CM107:DO107"/>
    <mergeCell ref="Z117:BO117"/>
    <mergeCell ref="BR117:CJ117"/>
    <mergeCell ref="CM117:DO117"/>
    <mergeCell ref="Z111:BO111"/>
    <mergeCell ref="BR111:CJ111"/>
    <mergeCell ref="CM111:DO111"/>
    <mergeCell ref="Z113:BO113"/>
    <mergeCell ref="Z108:BO108"/>
    <mergeCell ref="BR118:CJ118"/>
    <mergeCell ref="CM118:DO118"/>
    <mergeCell ref="CM101:DO101"/>
    <mergeCell ref="BR101:CJ101"/>
    <mergeCell ref="BR102:CJ102"/>
    <mergeCell ref="CM102:DO102"/>
    <mergeCell ref="BR104:CJ104"/>
    <mergeCell ref="CM104:DO104"/>
    <mergeCell ref="BR105:CJ105"/>
    <mergeCell ref="CM110:DO110"/>
    <mergeCell ref="CM105:DO105"/>
    <mergeCell ref="C101:Y101"/>
    <mergeCell ref="Z118:BO118"/>
    <mergeCell ref="Z101:BO101"/>
    <mergeCell ref="Z102:BO102"/>
    <mergeCell ref="C104:T104"/>
    <mergeCell ref="Z104:BO104"/>
    <mergeCell ref="Z105:BO105"/>
    <mergeCell ref="Z107:BO107"/>
    <mergeCell ref="BR113:CJ113"/>
    <mergeCell ref="CU93:DO93"/>
    <mergeCell ref="BS92:CD92"/>
    <mergeCell ref="CE92:CT92"/>
    <mergeCell ref="CU92:DO92"/>
    <mergeCell ref="BS93:CD93"/>
    <mergeCell ref="C100:EH100"/>
    <mergeCell ref="C25:T25"/>
    <mergeCell ref="BW21:BX21"/>
    <mergeCell ref="CP21:CX21"/>
    <mergeCell ref="CY21:CZ21"/>
    <mergeCell ref="BZ21:CN21"/>
    <mergeCell ref="DB21:DD21"/>
    <mergeCell ref="DE21:DO21"/>
    <mergeCell ref="C23:AA23"/>
    <mergeCell ref="BF53:BR53"/>
    <mergeCell ref="BF48:BR48"/>
    <mergeCell ref="CE47:CT47"/>
    <mergeCell ref="BS48:CD48"/>
    <mergeCell ref="BI40:BJ40"/>
    <mergeCell ref="C43:EH43"/>
    <mergeCell ref="C42:EH42"/>
    <mergeCell ref="V40:AL40"/>
    <mergeCell ref="BP40:BU40"/>
    <mergeCell ref="C40:M40"/>
    <mergeCell ref="O40:T40"/>
    <mergeCell ref="BF50:BR50"/>
    <mergeCell ref="BS50:CD50"/>
    <mergeCell ref="CE50:CT50"/>
    <mergeCell ref="BS49:CD49"/>
    <mergeCell ref="C50:I50"/>
    <mergeCell ref="J50:AR50"/>
    <mergeCell ref="J92:AR92"/>
    <mergeCell ref="CU51:DO51"/>
    <mergeCell ref="CU50:DO50"/>
    <mergeCell ref="BS51:CD51"/>
    <mergeCell ref="BF51:BR51"/>
    <mergeCell ref="BF92:BR92"/>
    <mergeCell ref="C51:I51"/>
    <mergeCell ref="J51:AR51"/>
    <mergeCell ref="C45:AN45"/>
    <mergeCell ref="C47:I47"/>
    <mergeCell ref="BF47:BR47"/>
    <mergeCell ref="J47:AR47"/>
    <mergeCell ref="AS47:BE47"/>
    <mergeCell ref="CO40:CQ40"/>
    <mergeCell ref="BW40:CM40"/>
    <mergeCell ref="C92:I92"/>
    <mergeCell ref="C48:I48"/>
    <mergeCell ref="J48:AR48"/>
    <mergeCell ref="C53:I53"/>
    <mergeCell ref="J53:AR53"/>
    <mergeCell ref="C54:I54"/>
    <mergeCell ref="J54:AR54"/>
    <mergeCell ref="C55:I55"/>
    <mergeCell ref="J55:AR55"/>
    <mergeCell ref="C56:I56"/>
    <mergeCell ref="CU47:DO47"/>
    <mergeCell ref="CE49:CT49"/>
    <mergeCell ref="CU49:DO49"/>
    <mergeCell ref="CU48:DO48"/>
    <mergeCell ref="CE48:CT48"/>
    <mergeCell ref="CU52:DO52"/>
    <mergeCell ref="AS55:BE55"/>
    <mergeCell ref="AS51:BE51"/>
    <mergeCell ref="BZ4:EH4"/>
    <mergeCell ref="C49:I49"/>
    <mergeCell ref="J49:AR49"/>
    <mergeCell ref="BF49:BR49"/>
    <mergeCell ref="AS48:BE48"/>
    <mergeCell ref="AS49:BE49"/>
    <mergeCell ref="BS47:CD47"/>
    <mergeCell ref="CX9:EH9"/>
    <mergeCell ref="BZ9:CU9"/>
    <mergeCell ref="DF11:DP11"/>
    <mergeCell ref="AJ97:EH97"/>
    <mergeCell ref="W99:EH99"/>
    <mergeCell ref="C99:U99"/>
    <mergeCell ref="C98:AA98"/>
    <mergeCell ref="BZ2:CV2"/>
    <mergeCell ref="C52:I52"/>
    <mergeCell ref="J52:AR52"/>
    <mergeCell ref="BF52:BR52"/>
    <mergeCell ref="BS52:CD52"/>
    <mergeCell ref="X25:EH25"/>
    <mergeCell ref="X28:EH28"/>
    <mergeCell ref="X31:EH31"/>
    <mergeCell ref="BZ5:EH5"/>
    <mergeCell ref="AS50:BE50"/>
    <mergeCell ref="C95:AI96"/>
    <mergeCell ref="AJ96:EH96"/>
    <mergeCell ref="BS55:CD55"/>
    <mergeCell ref="CE55:CT55"/>
    <mergeCell ref="CU55:DO55"/>
    <mergeCell ref="C93:AR93"/>
    <mergeCell ref="CE93:CT93"/>
    <mergeCell ref="AS92:BE92"/>
    <mergeCell ref="DP55:EH55"/>
    <mergeCell ref="J56:AR56"/>
    <mergeCell ref="AS52:BE52"/>
    <mergeCell ref="AS53:BE53"/>
    <mergeCell ref="DP53:EH53"/>
    <mergeCell ref="DP54:EH54"/>
    <mergeCell ref="CU53:DO53"/>
    <mergeCell ref="AS54:BE54"/>
    <mergeCell ref="CE53:CT53"/>
    <mergeCell ref="CE54:CT54"/>
    <mergeCell ref="CU54:DO54"/>
    <mergeCell ref="BS53:CD53"/>
    <mergeCell ref="BF54:BR54"/>
    <mergeCell ref="BS54:CD54"/>
    <mergeCell ref="C39:EH39"/>
    <mergeCell ref="X26:EH26"/>
    <mergeCell ref="X29:EH29"/>
    <mergeCell ref="X32:EH32"/>
    <mergeCell ref="C34:AL34"/>
    <mergeCell ref="AM34:CE34"/>
    <mergeCell ref="AM35:CE35"/>
    <mergeCell ref="CJ34:EH34"/>
    <mergeCell ref="CJ35:EH35"/>
    <mergeCell ref="C28:U28"/>
    <mergeCell ref="V31:W31"/>
    <mergeCell ref="C8:H8"/>
    <mergeCell ref="C9:O9"/>
    <mergeCell ref="P9:R9"/>
    <mergeCell ref="S9:AE9"/>
    <mergeCell ref="C18:BH18"/>
    <mergeCell ref="C19:BH19"/>
    <mergeCell ref="DQ11:DV11"/>
    <mergeCell ref="DW11:DY11"/>
    <mergeCell ref="BZ8:CU8"/>
    <mergeCell ref="V28:W28"/>
    <mergeCell ref="BP21:BQ21"/>
    <mergeCell ref="CG11:CH11"/>
    <mergeCell ref="BZ11:CA11"/>
    <mergeCell ref="CB11:CF11"/>
    <mergeCell ref="EN11:GL18"/>
    <mergeCell ref="CX8:EH8"/>
    <mergeCell ref="AO40:AW40"/>
    <mergeCell ref="AX40:AY40"/>
    <mergeCell ref="BK40:BL40"/>
    <mergeCell ref="BM40:BN40"/>
    <mergeCell ref="DA40:DB40"/>
    <mergeCell ref="CU40:CZ40"/>
    <mergeCell ref="C37:EH37"/>
    <mergeCell ref="C38:EH38"/>
    <mergeCell ref="AS56:BE56"/>
    <mergeCell ref="BF56:BR56"/>
    <mergeCell ref="BS56:CD56"/>
    <mergeCell ref="CE56:CT56"/>
    <mergeCell ref="CU56:DO56"/>
    <mergeCell ref="DP56:EH56"/>
    <mergeCell ref="C57:I57"/>
    <mergeCell ref="J57:AR57"/>
    <mergeCell ref="AS57:BE57"/>
    <mergeCell ref="BF57:BR57"/>
    <mergeCell ref="BS57:CD57"/>
    <mergeCell ref="CE57:CT57"/>
    <mergeCell ref="CU57:DO57"/>
    <mergeCell ref="DP57:EH57"/>
    <mergeCell ref="C58:I58"/>
    <mergeCell ref="J58:AR58"/>
    <mergeCell ref="AS58:BE58"/>
    <mergeCell ref="BF58:BR58"/>
    <mergeCell ref="BS58:CD58"/>
    <mergeCell ref="CE58:CT58"/>
    <mergeCell ref="CU58:DO58"/>
    <mergeCell ref="DP58:EH58"/>
    <mergeCell ref="C59:I59"/>
    <mergeCell ref="J59:AR59"/>
    <mergeCell ref="AS59:BE59"/>
    <mergeCell ref="BF59:BR59"/>
    <mergeCell ref="BS59:CD59"/>
    <mergeCell ref="CE59:CT59"/>
    <mergeCell ref="CU59:DO59"/>
    <mergeCell ref="DP59:EH59"/>
    <mergeCell ref="C60:I60"/>
    <mergeCell ref="J60:AR60"/>
    <mergeCell ref="AS60:BE60"/>
    <mergeCell ref="BF60:BR60"/>
    <mergeCell ref="BS60:CD60"/>
    <mergeCell ref="CE60:CT60"/>
    <mergeCell ref="CU60:DO60"/>
    <mergeCell ref="DP60:EH60"/>
    <mergeCell ref="C61:I61"/>
    <mergeCell ref="J61:AR61"/>
    <mergeCell ref="AS61:BE61"/>
    <mergeCell ref="BF61:BR61"/>
    <mergeCell ref="BS61:CD61"/>
    <mergeCell ref="CE61:CT61"/>
    <mergeCell ref="CU61:DO61"/>
    <mergeCell ref="DP61:EH61"/>
    <mergeCell ref="C62:I62"/>
    <mergeCell ref="J62:AR62"/>
    <mergeCell ref="AS62:BE62"/>
    <mergeCell ref="BF62:BR62"/>
    <mergeCell ref="BS62:CD62"/>
    <mergeCell ref="CE62:CT62"/>
    <mergeCell ref="CU62:DO62"/>
    <mergeCell ref="DP62:EH62"/>
    <mergeCell ref="C63:I63"/>
    <mergeCell ref="J63:AR63"/>
    <mergeCell ref="AS63:BE63"/>
    <mergeCell ref="BF63:BR63"/>
    <mergeCell ref="BS63:CD63"/>
    <mergeCell ref="CE63:CT63"/>
    <mergeCell ref="CU63:DO63"/>
    <mergeCell ref="DP63:EH63"/>
    <mergeCell ref="C64:I64"/>
    <mergeCell ref="J64:AR64"/>
    <mergeCell ref="AS64:BE64"/>
    <mergeCell ref="BF64:BR64"/>
    <mergeCell ref="BS64:CD64"/>
    <mergeCell ref="CE64:CT64"/>
    <mergeCell ref="CU64:DO64"/>
    <mergeCell ref="DP64:EH64"/>
    <mergeCell ref="C65:I65"/>
    <mergeCell ref="J65:AR65"/>
    <mergeCell ref="AS65:BE65"/>
    <mergeCell ref="BF65:BR65"/>
    <mergeCell ref="BS65:CD65"/>
    <mergeCell ref="CE65:CT65"/>
    <mergeCell ref="CU65:DO65"/>
    <mergeCell ref="DP65:EH65"/>
    <mergeCell ref="C66:I66"/>
    <mergeCell ref="J66:AR66"/>
    <mergeCell ref="AS66:BE66"/>
    <mergeCell ref="BF66:BR66"/>
    <mergeCell ref="BS66:CD66"/>
    <mergeCell ref="CE66:CT66"/>
    <mergeCell ref="CU66:DO66"/>
    <mergeCell ref="DP66:EH66"/>
    <mergeCell ref="C67:I67"/>
    <mergeCell ref="J67:AR67"/>
    <mergeCell ref="AS67:BE67"/>
    <mergeCell ref="BF67:BR67"/>
    <mergeCell ref="BS67:CD67"/>
    <mergeCell ref="CE67:CT67"/>
    <mergeCell ref="CU67:DO67"/>
    <mergeCell ref="DP67:EH67"/>
    <mergeCell ref="C68:I68"/>
    <mergeCell ref="J68:AR68"/>
    <mergeCell ref="AS68:BE68"/>
    <mergeCell ref="BF68:BR68"/>
    <mergeCell ref="BS68:CD68"/>
    <mergeCell ref="CE68:CT68"/>
    <mergeCell ref="CU68:DO68"/>
    <mergeCell ref="DP68:EH68"/>
    <mergeCell ref="C69:I69"/>
    <mergeCell ref="J69:AR69"/>
    <mergeCell ref="AS69:BE69"/>
    <mergeCell ref="BF69:BR69"/>
    <mergeCell ref="BS69:CD69"/>
    <mergeCell ref="CE69:CT69"/>
    <mergeCell ref="CU69:DO69"/>
    <mergeCell ref="DP69:EH69"/>
    <mergeCell ref="C70:I70"/>
    <mergeCell ref="J70:AR70"/>
    <mergeCell ref="AS70:BE70"/>
    <mergeCell ref="BF70:BR70"/>
    <mergeCell ref="BS70:CD70"/>
    <mergeCell ref="CE70:CT70"/>
    <mergeCell ref="CU70:DO70"/>
    <mergeCell ref="DP70:EH70"/>
    <mergeCell ref="C71:I71"/>
    <mergeCell ref="J71:AR71"/>
    <mergeCell ref="AS71:BE71"/>
    <mergeCell ref="BF71:BR71"/>
    <mergeCell ref="BS71:CD71"/>
    <mergeCell ref="CE71:CT71"/>
    <mergeCell ref="CU71:DO71"/>
    <mergeCell ref="DP71:EH71"/>
    <mergeCell ref="C72:I72"/>
    <mergeCell ref="J72:AR72"/>
    <mergeCell ref="AS72:BE72"/>
    <mergeCell ref="BF72:BR72"/>
    <mergeCell ref="BS72:CD72"/>
    <mergeCell ref="CE72:CT72"/>
    <mergeCell ref="CU72:DO72"/>
    <mergeCell ref="DP72:EH72"/>
    <mergeCell ref="C73:I73"/>
    <mergeCell ref="J73:AR73"/>
    <mergeCell ref="AS73:BE73"/>
    <mergeCell ref="BF73:BR73"/>
    <mergeCell ref="BS73:CD73"/>
    <mergeCell ref="CE73:CT73"/>
    <mergeCell ref="CU73:DO73"/>
    <mergeCell ref="DP73:EH73"/>
    <mergeCell ref="C74:I74"/>
    <mergeCell ref="J74:AR74"/>
    <mergeCell ref="AS74:BE74"/>
    <mergeCell ref="BF74:BR74"/>
    <mergeCell ref="BS74:CD74"/>
    <mergeCell ref="CE74:CT74"/>
    <mergeCell ref="CU74:DO74"/>
    <mergeCell ref="DP74:EH74"/>
    <mergeCell ref="C75:I75"/>
    <mergeCell ref="J75:AR75"/>
    <mergeCell ref="AS75:BE75"/>
    <mergeCell ref="BF75:BR75"/>
    <mergeCell ref="BS75:CD75"/>
    <mergeCell ref="CE75:CT75"/>
    <mergeCell ref="CU75:DO75"/>
    <mergeCell ref="DP75:EH75"/>
    <mergeCell ref="C76:I76"/>
    <mergeCell ref="J76:AR76"/>
    <mergeCell ref="AS76:BE76"/>
    <mergeCell ref="BF76:BR76"/>
    <mergeCell ref="BS76:CD76"/>
    <mergeCell ref="CE76:CT76"/>
    <mergeCell ref="CU76:DO76"/>
    <mergeCell ref="DP76:EH76"/>
    <mergeCell ref="C77:I77"/>
    <mergeCell ref="J77:AR77"/>
    <mergeCell ref="AS77:BE77"/>
    <mergeCell ref="BF77:BR77"/>
    <mergeCell ref="BS77:CD77"/>
    <mergeCell ref="CE77:CT77"/>
    <mergeCell ref="CU77:DO77"/>
    <mergeCell ref="DP77:EH77"/>
    <mergeCell ref="C78:I78"/>
    <mergeCell ref="J78:AR78"/>
    <mergeCell ref="AS78:BE78"/>
    <mergeCell ref="BF78:BR78"/>
    <mergeCell ref="BS78:CD78"/>
    <mergeCell ref="CE78:CT78"/>
    <mergeCell ref="CU78:DO78"/>
    <mergeCell ref="DP78:EH78"/>
    <mergeCell ref="C79:I79"/>
    <mergeCell ref="J79:AR79"/>
    <mergeCell ref="AS79:BE79"/>
    <mergeCell ref="BF79:BR79"/>
    <mergeCell ref="BS79:CD79"/>
    <mergeCell ref="CE79:CT79"/>
    <mergeCell ref="CU79:DO79"/>
    <mergeCell ref="DP79:EH79"/>
    <mergeCell ref="C80:I80"/>
    <mergeCell ref="J80:AR80"/>
    <mergeCell ref="AS80:BE80"/>
    <mergeCell ref="BF80:BR80"/>
    <mergeCell ref="BS80:CD80"/>
    <mergeCell ref="CE80:CT80"/>
    <mergeCell ref="CU80:DO80"/>
    <mergeCell ref="DP80:EH80"/>
    <mergeCell ref="C81:I81"/>
    <mergeCell ref="J81:AR81"/>
    <mergeCell ref="AS81:BE81"/>
    <mergeCell ref="BF81:BR81"/>
    <mergeCell ref="BS81:CD81"/>
    <mergeCell ref="CE81:CT81"/>
    <mergeCell ref="CU81:DO81"/>
    <mergeCell ref="DP81:EH81"/>
    <mergeCell ref="C82:I82"/>
    <mergeCell ref="J82:AR82"/>
    <mergeCell ref="AS82:BE82"/>
    <mergeCell ref="BF82:BR82"/>
    <mergeCell ref="BS82:CD82"/>
    <mergeCell ref="CE82:CT82"/>
    <mergeCell ref="CU82:DO82"/>
    <mergeCell ref="DP82:EH82"/>
    <mergeCell ref="C83:I83"/>
    <mergeCell ref="J83:AR83"/>
    <mergeCell ref="AS83:BE83"/>
    <mergeCell ref="BF83:BR83"/>
    <mergeCell ref="BS83:CD83"/>
    <mergeCell ref="CE83:CT83"/>
    <mergeCell ref="CU83:DO83"/>
    <mergeCell ref="DP83:EH83"/>
    <mergeCell ref="C84:I84"/>
    <mergeCell ref="J84:AR84"/>
    <mergeCell ref="AS84:BE84"/>
    <mergeCell ref="BF84:BR84"/>
    <mergeCell ref="BS84:CD84"/>
    <mergeCell ref="CE84:CT84"/>
    <mergeCell ref="CU84:DO84"/>
    <mergeCell ref="DP84:EH84"/>
    <mergeCell ref="C85:I85"/>
    <mergeCell ref="J85:AR85"/>
    <mergeCell ref="AS85:BE85"/>
    <mergeCell ref="BF85:BR85"/>
    <mergeCell ref="BS85:CD85"/>
    <mergeCell ref="CE85:CT85"/>
    <mergeCell ref="CU85:DO85"/>
    <mergeCell ref="DP85:EH85"/>
    <mergeCell ref="C86:I86"/>
    <mergeCell ref="J86:AR86"/>
    <mergeCell ref="AS86:BE86"/>
    <mergeCell ref="BF86:BR86"/>
    <mergeCell ref="BS86:CD86"/>
    <mergeCell ref="CE86:CT86"/>
    <mergeCell ref="CU86:DO86"/>
    <mergeCell ref="DP86:EH86"/>
    <mergeCell ref="C87:I87"/>
    <mergeCell ref="J87:AR87"/>
    <mergeCell ref="AS87:BE87"/>
    <mergeCell ref="BF87:BR87"/>
    <mergeCell ref="BS87:CD87"/>
    <mergeCell ref="CE87:CT87"/>
    <mergeCell ref="CU87:DO87"/>
    <mergeCell ref="DP87:EH87"/>
    <mergeCell ref="C88:I88"/>
    <mergeCell ref="J88:AR88"/>
    <mergeCell ref="AS88:BE88"/>
    <mergeCell ref="BF88:BR88"/>
    <mergeCell ref="BS88:CD88"/>
    <mergeCell ref="CE88:CT88"/>
    <mergeCell ref="CU88:DO88"/>
    <mergeCell ref="DP88:EH88"/>
    <mergeCell ref="C89:I89"/>
    <mergeCell ref="J89:AR89"/>
    <mergeCell ref="AS89:BE89"/>
    <mergeCell ref="BF89:BR89"/>
    <mergeCell ref="BS89:CD89"/>
    <mergeCell ref="CE89:CT89"/>
    <mergeCell ref="CU89:DO89"/>
    <mergeCell ref="DP89:EH89"/>
    <mergeCell ref="C90:I90"/>
    <mergeCell ref="J90:AR90"/>
    <mergeCell ref="AS90:BE90"/>
    <mergeCell ref="BF90:BR90"/>
    <mergeCell ref="BS90:CD90"/>
    <mergeCell ref="CE90:CT90"/>
    <mergeCell ref="CU90:DO90"/>
    <mergeCell ref="DP90:EH90"/>
    <mergeCell ref="C91:I91"/>
    <mergeCell ref="J91:AR91"/>
    <mergeCell ref="AS91:BE91"/>
    <mergeCell ref="BF91:BR91"/>
    <mergeCell ref="BS91:CD91"/>
    <mergeCell ref="CE91:CT91"/>
    <mergeCell ref="CU91:DO91"/>
    <mergeCell ref="DP91:EH91"/>
  </mergeCells>
  <dataValidations count="1">
    <dataValidation type="list" allowBlank="1" showInputMessage="1" showErrorMessage="1" sqref="BZ21:CN21 CJ11:DB11 BW40:CM40 V40:AL40">
      <formula1>$EL$1:$EL$13</formula1>
    </dataValidation>
  </dataValidations>
  <printOptions/>
  <pageMargins left="0.3937007874015748" right="0.25" top="0.3937007874015748" bottom="0.3937007874015748" header="0.1968503937007874" footer="0.5118110236220472"/>
  <pageSetup blackAndWhite="1" horizontalDpi="600" verticalDpi="600" orientation="portrait" paperSize="9" scale="74" r:id="rId2"/>
  <colBreaks count="1" manualBreakCount="1">
    <brk id="139" min="1" max="11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51"/>
  </sheetPr>
  <dimension ref="B2:V97"/>
  <sheetViews>
    <sheetView zoomScalePageLayoutView="0" workbookViewId="0" topLeftCell="A1">
      <selection activeCell="G31" sqref="G31"/>
    </sheetView>
  </sheetViews>
  <sheetFormatPr defaultColWidth="9.125" defaultRowHeight="12.75"/>
  <cols>
    <col min="1" max="1" width="1.12109375" style="50" customWidth="1"/>
    <col min="2" max="2" width="21.875" style="50" customWidth="1"/>
    <col min="3" max="3" width="9.00390625" style="50" customWidth="1"/>
    <col min="4" max="4" width="6.50390625" style="50" customWidth="1"/>
    <col min="5" max="5" width="13.50390625" style="50" customWidth="1"/>
    <col min="6" max="6" width="23.00390625" style="50" customWidth="1"/>
    <col min="7" max="7" width="9.50390625" style="50" customWidth="1"/>
    <col min="8" max="8" width="9.125" style="50" customWidth="1"/>
    <col min="9" max="9" width="9.125" style="51" customWidth="1"/>
    <col min="10" max="16384" width="9.125" style="50" customWidth="1"/>
  </cols>
  <sheetData>
    <row r="1" ht="5.25" customHeight="1" thickBot="1"/>
    <row r="2" spans="2:9" ht="16.5" thickBot="1">
      <c r="B2" s="52"/>
      <c r="C2" s="53"/>
      <c r="D2" s="53"/>
      <c r="E2" s="53"/>
      <c r="F2" s="54">
        <f>'Акт списания ТМЦ'!EL93</f>
        <v>0</v>
      </c>
      <c r="G2" s="52"/>
      <c r="H2" s="52"/>
      <c r="I2" s="55"/>
    </row>
    <row r="3" spans="2:22" ht="15.75">
      <c r="B3" s="56" t="s">
        <v>37</v>
      </c>
      <c r="C3" s="181" t="str">
        <f>SUBSTITUTE(C5,H9,H10,1)</f>
        <v>Ноль </v>
      </c>
      <c r="D3" s="181"/>
      <c r="E3" s="181"/>
      <c r="F3" s="182"/>
      <c r="G3" s="181"/>
      <c r="H3" s="181"/>
      <c r="I3" s="57"/>
      <c r="J3" s="57"/>
      <c r="K3" s="57"/>
      <c r="L3" s="57"/>
      <c r="M3" s="57"/>
      <c r="N3" s="58"/>
      <c r="O3" s="178"/>
      <c r="P3" s="178"/>
      <c r="Q3" s="59"/>
      <c r="R3" s="58"/>
      <c r="S3" s="60"/>
      <c r="T3" s="61"/>
      <c r="U3" s="62"/>
      <c r="V3" s="63"/>
    </row>
    <row r="4" spans="2:22" ht="13.5">
      <c r="B4" s="56" t="s">
        <v>39</v>
      </c>
      <c r="C4" s="181" t="str">
        <f>SUBSTITUTE(C6,H9,H10,1)</f>
        <v>Ноль </v>
      </c>
      <c r="D4" s="181"/>
      <c r="E4" s="181"/>
      <c r="F4" s="181"/>
      <c r="G4" s="181"/>
      <c r="H4" s="181"/>
      <c r="I4" s="57"/>
      <c r="J4" s="57"/>
      <c r="K4" s="57"/>
      <c r="N4" s="179"/>
      <c r="O4" s="179"/>
      <c r="P4" s="179"/>
      <c r="Q4" s="59"/>
      <c r="R4" s="58"/>
      <c r="S4" s="59"/>
      <c r="T4" s="61"/>
      <c r="U4" s="62"/>
      <c r="V4" s="63"/>
    </row>
    <row r="5" spans="2:22" ht="13.5">
      <c r="B5" s="56" t="s">
        <v>40</v>
      </c>
      <c r="C5" s="181" t="str">
        <f>CONCATENATE(B8,B9,B10,B11)</f>
        <v>ноль </v>
      </c>
      <c r="D5" s="181"/>
      <c r="E5" s="181"/>
      <c r="F5" s="181"/>
      <c r="G5" s="181"/>
      <c r="H5" s="181"/>
      <c r="N5" s="63"/>
      <c r="O5" s="63"/>
      <c r="P5" s="63"/>
      <c r="Q5" s="63"/>
      <c r="R5" s="63"/>
      <c r="S5" s="63"/>
      <c r="T5" s="61"/>
      <c r="U5" s="62"/>
      <c r="V5" s="63"/>
    </row>
    <row r="6" spans="2:22" s="64" customFormat="1" ht="13.5">
      <c r="B6" s="56" t="s">
        <v>41</v>
      </c>
      <c r="C6" s="181" t="str">
        <f>CONCATENATE(B8,B9,B10,B11,B12,C8,C9,D9)</f>
        <v>ноль </v>
      </c>
      <c r="D6" s="181"/>
      <c r="E6" s="181"/>
      <c r="F6" s="181"/>
      <c r="G6" s="181"/>
      <c r="H6" s="181"/>
      <c r="I6" s="51"/>
      <c r="J6" s="51"/>
      <c r="K6" s="51"/>
      <c r="N6" s="59"/>
      <c r="O6" s="65"/>
      <c r="P6" s="65"/>
      <c r="Q6" s="65"/>
      <c r="R6" s="65"/>
      <c r="S6" s="65"/>
      <c r="T6" s="61"/>
      <c r="U6" s="62"/>
      <c r="V6" s="65"/>
    </row>
    <row r="7" spans="2:22" ht="12" customHeight="1">
      <c r="B7" s="52"/>
      <c r="C7" s="52"/>
      <c r="D7" s="52"/>
      <c r="E7" s="66"/>
      <c r="F7" s="52"/>
      <c r="G7" s="52"/>
      <c r="H7" s="52"/>
      <c r="J7" s="51"/>
      <c r="K7" s="51"/>
      <c r="N7" s="59"/>
      <c r="O7" s="63"/>
      <c r="P7" s="63"/>
      <c r="Q7" s="63"/>
      <c r="R7" s="63"/>
      <c r="S7" s="63"/>
      <c r="T7" s="61"/>
      <c r="U7" s="62"/>
      <c r="V7" s="63"/>
    </row>
    <row r="8" spans="2:22" ht="12" customHeight="1">
      <c r="B8" s="183">
        <f>CONCATENATE(IF(C15=0,"",F15),IF(C16=0,"",IF(D17&lt;20,IF(D17&lt;16,IF(D17&lt;10,F16,E17),G17),F16)),IF(C17=0,"",IF(NOT(C16=1),F17,"")),G18)</f>
      </c>
      <c r="C8" s="184"/>
      <c r="D8" s="184"/>
      <c r="E8" s="184"/>
      <c r="F8" s="185"/>
      <c r="G8" s="67"/>
      <c r="H8" s="68">
        <f>CODE(C6)</f>
        <v>237</v>
      </c>
      <c r="J8" s="51"/>
      <c r="K8" s="51"/>
      <c r="N8" s="63"/>
      <c r="O8" s="63"/>
      <c r="P8" s="63"/>
      <c r="Q8" s="63"/>
      <c r="R8" s="63"/>
      <c r="S8" s="63"/>
      <c r="T8" s="61"/>
      <c r="U8" s="62"/>
      <c r="V8" s="63"/>
    </row>
    <row r="9" spans="2:22" ht="12" customHeight="1">
      <c r="B9" s="186">
        <f>CONCATENATE(IF(C19=0,"",F19),IF(C20=0,"",IF(D21&lt;20,IF(D21&lt;16,IF(D21&lt;10,F20,E21),G21),F20)),IF(C21=0,"",IF(NOT(C20=1),F21,"")),G22)</f>
      </c>
      <c r="C9" s="186"/>
      <c r="D9" s="186"/>
      <c r="E9" s="186"/>
      <c r="F9" s="186"/>
      <c r="G9" s="67"/>
      <c r="H9" s="68" t="str">
        <f>CHAR(H8)</f>
        <v>н</v>
      </c>
      <c r="J9" s="51"/>
      <c r="K9" s="51"/>
      <c r="N9" s="63"/>
      <c r="O9" s="63"/>
      <c r="P9" s="63"/>
      <c r="Q9" s="63"/>
      <c r="R9" s="69"/>
      <c r="S9" s="63"/>
      <c r="T9" s="61"/>
      <c r="U9" s="62"/>
      <c r="V9" s="63"/>
    </row>
    <row r="10" spans="2:22" ht="12" customHeight="1">
      <c r="B10" s="186">
        <f>CONCATENATE(IF(C23=0,"",F23),IF(C24=0,"",IF(D25&lt;20,IF(D25&lt;16,IF(D25&lt;10,F24,E25),G25),F24)),IF(C25=0,"",IF(NOT(C24=1),F25,"")),G26)</f>
      </c>
      <c r="C10" s="186"/>
      <c r="D10" s="186"/>
      <c r="E10" s="186"/>
      <c r="F10" s="186"/>
      <c r="G10" s="67"/>
      <c r="H10" s="68" t="str">
        <f>PROPER(H9)</f>
        <v>Н</v>
      </c>
      <c r="J10" s="51"/>
      <c r="K10" s="51"/>
      <c r="N10" s="63"/>
      <c r="O10" s="63"/>
      <c r="P10" s="63"/>
      <c r="Q10" s="63"/>
      <c r="R10" s="63"/>
      <c r="S10" s="63"/>
      <c r="T10" s="61"/>
      <c r="U10" s="62"/>
      <c r="V10" s="63"/>
    </row>
    <row r="11" spans="2:22" ht="12" customHeight="1">
      <c r="B11" s="186" t="str">
        <f>CONCATENATE(IF(C27=0,"",F27),IF(C28=0,"",IF(D29&lt;20,IF(D29&lt;16,IF(D29&lt;10,F28,E29),G29),F28)),IF(C29=0,"",IF(NOT(C28=1),F29,"")),G30)</f>
        <v>ноль </v>
      </c>
      <c r="C11" s="186"/>
      <c r="D11" s="186"/>
      <c r="E11" s="186"/>
      <c r="F11" s="186"/>
      <c r="G11" s="52"/>
      <c r="H11" s="52"/>
      <c r="J11" s="51"/>
      <c r="K11" s="51"/>
      <c r="N11" s="63"/>
      <c r="O11" s="63"/>
      <c r="P11" s="63"/>
      <c r="Q11" s="63"/>
      <c r="R11" s="63"/>
      <c r="S11" s="63"/>
      <c r="T11" s="61"/>
      <c r="U11" s="62"/>
      <c r="V11" s="63"/>
    </row>
    <row r="12" spans="2:22" ht="12" customHeight="1">
      <c r="B12" s="70"/>
      <c r="C12" s="52"/>
      <c r="D12" s="52"/>
      <c r="E12" s="66"/>
      <c r="F12" s="71"/>
      <c r="G12" s="52"/>
      <c r="H12" s="52"/>
      <c r="I12" s="50"/>
      <c r="N12" s="72"/>
      <c r="O12" s="63"/>
      <c r="P12" s="63"/>
      <c r="Q12" s="63"/>
      <c r="R12" s="63"/>
      <c r="S12" s="63"/>
      <c r="T12" s="61"/>
      <c r="U12" s="62"/>
      <c r="V12" s="63"/>
    </row>
    <row r="13" spans="2:22" ht="12" customHeight="1">
      <c r="B13" s="70"/>
      <c r="C13" s="52"/>
      <c r="D13" s="52"/>
      <c r="E13" s="52"/>
      <c r="F13" s="73">
        <f>TRUNC(F2)</f>
        <v>0</v>
      </c>
      <c r="G13" s="74" t="s">
        <v>42</v>
      </c>
      <c r="H13" s="52"/>
      <c r="N13" s="69"/>
      <c r="O13" s="63"/>
      <c r="P13" s="63"/>
      <c r="Q13" s="63"/>
      <c r="R13" s="63"/>
      <c r="S13" s="63"/>
      <c r="T13" s="61"/>
      <c r="U13" s="62"/>
      <c r="V13" s="63"/>
    </row>
    <row r="14" spans="2:22" ht="12" customHeight="1">
      <c r="B14" s="75">
        <f>TRUNC(B15/10)</f>
        <v>0</v>
      </c>
      <c r="C14" s="66"/>
      <c r="D14" s="52"/>
      <c r="E14" s="52"/>
      <c r="F14" s="52"/>
      <c r="G14" s="52"/>
      <c r="H14" s="52"/>
      <c r="N14" s="63"/>
      <c r="O14" s="63"/>
      <c r="P14" s="63"/>
      <c r="Q14" s="63"/>
      <c r="R14" s="63"/>
      <c r="S14" s="63"/>
      <c r="T14" s="61"/>
      <c r="U14" s="62"/>
      <c r="V14" s="63"/>
    </row>
    <row r="15" spans="2:22" ht="12" customHeight="1">
      <c r="B15" s="75">
        <f>TRUNC(B16/10)</f>
        <v>0</v>
      </c>
      <c r="C15" s="76">
        <f>TRUNC(RIGHT(B15))</f>
        <v>0</v>
      </c>
      <c r="D15" s="74">
        <f>C15</f>
        <v>0</v>
      </c>
      <c r="E15" s="52"/>
      <c r="F15" s="77" t="str">
        <f>IF(C15=1,F43,IF(C15=2,G35,IF(C15=3,G36,IF(C15=4,G37,IF(C15=5,G38,IF(C15=6,G39,IF(C15=7,G40,IF(C15=8,G41,G42))))))))</f>
        <v>девятьсот </v>
      </c>
      <c r="G15" s="52"/>
      <c r="H15" s="52"/>
      <c r="N15" s="63"/>
      <c r="O15" s="63"/>
      <c r="P15" s="63"/>
      <c r="Q15" s="63"/>
      <c r="R15" s="63"/>
      <c r="S15" s="63"/>
      <c r="T15" s="63"/>
      <c r="U15" s="63"/>
      <c r="V15" s="63"/>
    </row>
    <row r="16" spans="2:22" ht="12" customHeight="1">
      <c r="B16" s="75">
        <f>TRUNC(B17/10)</f>
        <v>0</v>
      </c>
      <c r="C16" s="76">
        <f>TRUNC(RIGHT(B16))</f>
        <v>0</v>
      </c>
      <c r="D16" s="74">
        <f>IF(C16=1,"",C16)</f>
        <v>0</v>
      </c>
      <c r="E16" s="52"/>
      <c r="F16" s="78">
        <f>IF(OR(D16=0,C16=1),"",IF(C16=2,F35,IF(C16=3,F36,IF(C16=4,F37,IF(C16=5,F38,IF(C16=6,F39,IF(C16=7,F40,IF(C16=8,F41,F42))))))))</f>
      </c>
      <c r="G16" s="52"/>
      <c r="H16" s="52"/>
      <c r="N16" s="63"/>
      <c r="O16" s="63"/>
      <c r="P16" s="63"/>
      <c r="Q16" s="63"/>
      <c r="R16" s="63"/>
      <c r="S16" s="63"/>
      <c r="T16" s="63"/>
      <c r="U16" s="63"/>
      <c r="V16" s="63"/>
    </row>
    <row r="17" spans="2:8" ht="12" customHeight="1">
      <c r="B17" s="75">
        <f>TRUNC(B19/10)</f>
        <v>0</v>
      </c>
      <c r="C17" s="76">
        <f>TRUNC(RIGHT(B17))</f>
        <v>0</v>
      </c>
      <c r="D17" s="74">
        <f>IF(C16=1,C17+10,IF(C17=0,0,C17))</f>
        <v>0</v>
      </c>
      <c r="E17" s="74">
        <f>IF(AND(D17&gt;9,D17&lt;16),IF(D17=10,E34,IF(D17=11,E35,IF(D17=12,E36,IF(D17=13,E37,IF(D17=14,E38,IF(D17=15,E39,)))))),"")</f>
      </c>
      <c r="F17" s="78" t="str">
        <f>IF(C17=1,B34,IF(C17=2,B35,IF(C17=3,B36,IF(C17=4,B37,IF(C17=5,B38,IF(C17=6,B39,IF(C17=7,B40,IF(C17=8,B41,B42))))))))</f>
        <v>девять </v>
      </c>
      <c r="G17" s="74">
        <f>IF(AND(D17&gt;15,D17&lt;20),IF(D17=16,E40,IF(D17=17,E41,IF(D17=18,E42,IF(D17=19,E43,)))),"")</f>
      </c>
      <c r="H17" s="52"/>
    </row>
    <row r="18" spans="2:8" ht="12" customHeight="1">
      <c r="B18" s="79"/>
      <c r="C18" s="66"/>
      <c r="D18" s="52"/>
      <c r="E18" s="66"/>
      <c r="F18" s="74">
        <f>C17+C16*10+C15*100</f>
        <v>0</v>
      </c>
      <c r="G18" s="74">
        <f>IF(F18=0,"",IF(C16=1,"миллиардов ",IF(C17=1,"милиард ",IF(OR(C17=2,C17=3,C17=4),"миллиарда ","милиардов "))))</f>
      </c>
      <c r="H18" s="52"/>
    </row>
    <row r="19" spans="2:8" ht="12" customHeight="1">
      <c r="B19" s="75">
        <f>TRUNC(B20/10)</f>
        <v>0</v>
      </c>
      <c r="C19" s="76">
        <f>TRUNC(RIGHT(B19))</f>
        <v>0</v>
      </c>
      <c r="D19" s="74">
        <f>C19</f>
        <v>0</v>
      </c>
      <c r="E19" s="52"/>
      <c r="F19" s="77" t="str">
        <f>IF(C19=1,F43,IF(C19=2,G35,IF(C19=3,G36,IF(C19=4,G37,IF(C19=5,G38,IF(C19=6,G39,IF(C19=7,G40,IF(C19=8,G41,G42))))))))</f>
        <v>девятьсот </v>
      </c>
      <c r="G19" s="52"/>
      <c r="H19" s="52"/>
    </row>
    <row r="20" spans="2:8" ht="12" customHeight="1">
      <c r="B20" s="75">
        <f>TRUNC(B21/10)</f>
        <v>0</v>
      </c>
      <c r="C20" s="76">
        <f>TRUNC(RIGHT(B20))</f>
        <v>0</v>
      </c>
      <c r="D20" s="74">
        <f>IF(C20=1,"",C20)</f>
        <v>0</v>
      </c>
      <c r="E20" s="52"/>
      <c r="F20" s="78">
        <f>IF(OR(D20=0,C20=1),"",IF(C20=2,F35,IF(C20=3,F36,IF(C20=4,F37,IF(C20=5,F38,IF(C20=6,F39,IF(C20=7,F40,IF(C20=8,F41,F42))))))))</f>
      </c>
      <c r="G20" s="52"/>
      <c r="H20" s="52"/>
    </row>
    <row r="21" spans="2:9" ht="12" customHeight="1">
      <c r="B21" s="75">
        <f>TRUNC(B23/10)</f>
        <v>0</v>
      </c>
      <c r="C21" s="76">
        <f>TRUNC(RIGHT(B21))</f>
        <v>0</v>
      </c>
      <c r="D21" s="74">
        <f>IF(C20=1,C21+10,IF(C21=0,0,C21))</f>
        <v>0</v>
      </c>
      <c r="E21" s="74">
        <f>IF(AND(D21&gt;9,D21&lt;16),IF(D21=10,E34,IF(D21=11,E35,IF(D21=12,E36,IF(D21=13,E37,IF(D21=14,E38,IF(D21=15,E39,)))))),"")</f>
      </c>
      <c r="F21" s="78" t="str">
        <f>IF(C21=1,B34,IF(C21=2,B35,IF(C21=3,B36,IF(C21=4,B37,IF(C21=5,B38,IF(C21=6,B39,IF(C21=7,B40,IF(C21=8,B41,B42))))))))</f>
        <v>девять </v>
      </c>
      <c r="G21" s="74">
        <f>IF(AND(D21&gt;15,D21&lt;20),IF(D21=16,E40,IF(D21=17,E41,IF(D21=18,E42,IF(D21=19,E43,)))),"")</f>
      </c>
      <c r="H21" s="52"/>
      <c r="I21" s="50"/>
    </row>
    <row r="22" spans="2:9" ht="12" customHeight="1">
      <c r="B22" s="79"/>
      <c r="C22" s="66"/>
      <c r="D22" s="52"/>
      <c r="E22" s="52"/>
      <c r="F22" s="74">
        <f>C21+C20*10+C19*100</f>
        <v>0</v>
      </c>
      <c r="G22" s="74">
        <f>IF(F22=0,"",IF(C20=1,"миллионов ",IF(C21=1,"миллион ",IF(OR(C21=2,C21=3,C21=4),"миллиона ","миллионов "))))</f>
      </c>
      <c r="H22" s="52"/>
      <c r="I22" s="50"/>
    </row>
    <row r="23" spans="2:10" ht="12" customHeight="1">
      <c r="B23" s="75">
        <f>TRUNC(B24/10)</f>
        <v>0</v>
      </c>
      <c r="C23" s="76">
        <f>TRUNC(RIGHT(B23))</f>
        <v>0</v>
      </c>
      <c r="D23" s="74">
        <f>C23</f>
        <v>0</v>
      </c>
      <c r="E23" s="52"/>
      <c r="F23" s="77" t="str">
        <f>IF(C23=1,F43,IF(C23=2,G35,IF(C23=3,G36,IF(C23=4,G37,IF(C23=5,G38,IF(C23=6,G39,IF(C23=7,G40,IF(C23=8,G41,G42))))))))</f>
        <v>девятьсот </v>
      </c>
      <c r="G23" s="52"/>
      <c r="H23" s="52"/>
      <c r="I23" s="50"/>
      <c r="J23" s="80"/>
    </row>
    <row r="24" spans="2:9" ht="12" customHeight="1">
      <c r="B24" s="75">
        <f>TRUNC(B25/10)</f>
        <v>0</v>
      </c>
      <c r="C24" s="76">
        <f>TRUNC(RIGHT(B24))</f>
        <v>0</v>
      </c>
      <c r="D24" s="74">
        <f>IF(C24=1,"",C24)</f>
        <v>0</v>
      </c>
      <c r="E24" s="52"/>
      <c r="F24" s="78">
        <f>IF(OR(D24=0,C24=1),"",IF(C24=2,F35,IF(C24=3,F36,IF(C24=4,F37,IF(C24=5,F38,IF(C24=6,F39,IF(C24=7,F40,IF(C24=8,F41,F42))))))))</f>
      </c>
      <c r="G24" s="52"/>
      <c r="H24" s="52"/>
      <c r="I24" s="50"/>
    </row>
    <row r="25" spans="2:9" ht="12" customHeight="1">
      <c r="B25" s="75">
        <f>TRUNC(B27/10)</f>
        <v>0</v>
      </c>
      <c r="C25" s="76">
        <f>TRUNC(RIGHT(B25))</f>
        <v>0</v>
      </c>
      <c r="D25" s="74">
        <f>IF(C24=1,C25+10,IF(C25=0,0,C25))</f>
        <v>0</v>
      </c>
      <c r="E25" s="74">
        <f>IF(AND(D25&gt;9,D25&lt;16),IF(D25=10,E34,IF(D25=11,E35,IF(D25=12,E36,IF(D25=13,E37,IF(D25=14,E38,IF(D25=15,E39,)))))),"")</f>
      </c>
      <c r="F25" s="78" t="str">
        <f>IF(C25=1,C34,IF(C25=2,C35,IF(C25=3,B36,IF(C25=4,B37,IF(C25=5,B38,IF(C25=6,B39,IF(C25=7,B40,IF(C25=8,B41,B42))))))))</f>
        <v>девять </v>
      </c>
      <c r="G25" s="74">
        <f>IF(AND(D25&gt;15,D25&lt;20),IF(D25=16,E40,IF(D25=17,E41,IF(D25=18,E42,IF(D25=19,E43,)))),"")</f>
      </c>
      <c r="H25" s="52"/>
      <c r="I25" s="50"/>
    </row>
    <row r="26" spans="2:9" ht="12" customHeight="1">
      <c r="B26" s="79"/>
      <c r="C26" s="66"/>
      <c r="D26" s="52"/>
      <c r="E26" s="52"/>
      <c r="F26" s="78">
        <f>C23*100+C24*10+C25</f>
        <v>0</v>
      </c>
      <c r="G26" s="74">
        <f>IF(F26=0,"",IF(C24=1,"тысяч ",IF(C25=1,"тысяча ",IF(OR(C25=2,C25=3,C25=4),"тысячи ","тысяч "))))</f>
      </c>
      <c r="H26" s="52"/>
      <c r="I26" s="50"/>
    </row>
    <row r="27" spans="2:9" ht="12" customHeight="1">
      <c r="B27" s="75">
        <f>TRUNC(B28/10)</f>
        <v>0</v>
      </c>
      <c r="C27" s="76">
        <f>TRUNC(RIGHT(B27))</f>
        <v>0</v>
      </c>
      <c r="D27" s="74">
        <f>C27</f>
        <v>0</v>
      </c>
      <c r="E27" s="52"/>
      <c r="F27" s="77" t="str">
        <f>IF(C27=1,F43,IF(C27=2,G35,IF(C27=3,G36,IF(C27=4,G37,IF(C27=5,G38,IF(C27=6,G39,IF(C27=7,G40,IF(C27=8,G41,G42))))))))</f>
        <v>девятьсот </v>
      </c>
      <c r="G27" s="52"/>
      <c r="H27" s="52"/>
      <c r="I27" s="50"/>
    </row>
    <row r="28" spans="2:9" ht="12" customHeight="1">
      <c r="B28" s="75">
        <f>TRUNC(B29/10)</f>
        <v>0</v>
      </c>
      <c r="C28" s="81">
        <f>TRUNC(RIGHT(B28))</f>
        <v>0</v>
      </c>
      <c r="D28" s="74">
        <f>IF(C28=1,"",C28)</f>
        <v>0</v>
      </c>
      <c r="E28" s="52"/>
      <c r="F28" s="78">
        <f>IF(OR(D28=0,C28=1),"",IF(D28=2,F35,IF(D28=3,F36,IF(D28=4,F37,IF(D28=5,F38,IF(D28=6,F39,IF(D28=7,F40,IF(D28=8,F41,F42))))))))</f>
      </c>
      <c r="G28" s="52"/>
      <c r="H28" s="66"/>
      <c r="I28" s="50"/>
    </row>
    <row r="29" spans="2:9" ht="12" customHeight="1">
      <c r="B29" s="75">
        <f>F13</f>
        <v>0</v>
      </c>
      <c r="C29" s="76">
        <f>TRUNC(RIGHT(B29))</f>
        <v>0</v>
      </c>
      <c r="D29" s="74">
        <f>IF(C28=1,C29+10,IF(C29=0,0,C29))</f>
        <v>0</v>
      </c>
      <c r="E29" s="74">
        <f>IF(AND(D29&gt;9,D29&lt;16),IF(D29=10,E34,IF(D29=11,E35,IF(D29=12,E36,IF(D29=13,E37,IF(D29=14,E38,IF(D29=15,E39,)))))),"")</f>
      </c>
      <c r="F29" s="78" t="str">
        <f>IF(C29=1,B34,IF(C29=2,B35,IF(C29=3,B36,IF(C29=4,B37,IF(C29=5,B38,IF(C29=6,B39,IF(C29=7,B40,IF(C29=8,B41,B42))))))))</f>
        <v>девять </v>
      </c>
      <c r="G29" s="82">
        <f>IF(AND(D29&gt;15,D29&lt;20),IF(D29=16,E40,IF(D29=17,E41,IF(D29=18,E42,IF(D29=19,E43,)))),"")</f>
      </c>
      <c r="H29" s="66"/>
      <c r="I29" s="50"/>
    </row>
    <row r="30" spans="2:9" ht="12" customHeight="1">
      <c r="B30" s="70"/>
      <c r="C30" s="83"/>
      <c r="D30" s="66"/>
      <c r="E30" s="52"/>
      <c r="F30" s="78">
        <f>C27*100+C28*10+C29</f>
        <v>0</v>
      </c>
      <c r="G30" s="188" t="str">
        <f>IF(F30+F26+F22+F18=0,"ноль ",IF(D29=1," ",IF(OR(D29=2,D29=3,D29=4)," "," ")))</f>
        <v>ноль </v>
      </c>
      <c r="H30" s="189"/>
      <c r="I30" s="50"/>
    </row>
    <row r="31" spans="2:8" ht="12" customHeight="1">
      <c r="B31" s="84">
        <f>ROUND(100*(F2-F13),0)</f>
        <v>0</v>
      </c>
      <c r="C31" s="52"/>
      <c r="D31" s="76">
        <f>TRUNC(B31/10)</f>
        <v>0</v>
      </c>
      <c r="E31" s="52"/>
      <c r="F31" s="78">
        <f>IF(OR(D31=1,D31=0),"",IF(D31=2,F35,IF(D31=3,F36,IF(D31=4,F37,IF(D31=5,F38,IF(D31=6,F39,IF(D31=7,F40,IF(D31=8,F41,F42))))))))</f>
      </c>
      <c r="G31" s="52"/>
      <c r="H31" s="52"/>
    </row>
    <row r="32" spans="2:8" ht="12" customHeight="1">
      <c r="B32" s="52"/>
      <c r="C32" s="52"/>
      <c r="D32" s="76">
        <f>TRUNC(B31-D31*10)</f>
        <v>0</v>
      </c>
      <c r="E32" s="52"/>
      <c r="F32" s="78" t="str">
        <f>IF(D32=1,C34,IF(D32=2,C35,IF(D32=3,B36,IF(D32=4,B37,IF(D32=5,B38,IF(D32=6,B39,IF(D32=7,B40,IF(D32=8,B41,B42))))))))</f>
        <v>девять </v>
      </c>
      <c r="G32" s="52"/>
      <c r="H32" s="52"/>
    </row>
    <row r="33" spans="2:8" ht="12" customHeight="1">
      <c r="B33" s="52"/>
      <c r="C33" s="52"/>
      <c r="D33" s="52"/>
      <c r="E33" s="52"/>
      <c r="F33" s="52"/>
      <c r="G33" s="52"/>
      <c r="H33" s="52"/>
    </row>
    <row r="34" spans="2:8" ht="12" customHeight="1">
      <c r="B34" s="74" t="s">
        <v>43</v>
      </c>
      <c r="C34" s="85" t="s">
        <v>44</v>
      </c>
      <c r="D34" s="52"/>
      <c r="E34" s="74" t="s">
        <v>45</v>
      </c>
      <c r="F34" s="52"/>
      <c r="G34" s="52"/>
      <c r="H34" s="52"/>
    </row>
    <row r="35" spans="2:9" ht="12" customHeight="1">
      <c r="B35" s="74" t="s">
        <v>46</v>
      </c>
      <c r="C35" s="85" t="s">
        <v>47</v>
      </c>
      <c r="D35" s="52"/>
      <c r="E35" s="74" t="s">
        <v>48</v>
      </c>
      <c r="F35" s="74" t="s">
        <v>49</v>
      </c>
      <c r="G35" s="187" t="s">
        <v>50</v>
      </c>
      <c r="H35" s="187"/>
      <c r="I35" s="50"/>
    </row>
    <row r="36" spans="2:9" ht="12" customHeight="1">
      <c r="B36" s="74" t="s">
        <v>51</v>
      </c>
      <c r="C36" s="52"/>
      <c r="D36" s="52"/>
      <c r="E36" s="74" t="s">
        <v>52</v>
      </c>
      <c r="F36" s="74" t="s">
        <v>53</v>
      </c>
      <c r="G36" s="187" t="s">
        <v>54</v>
      </c>
      <c r="H36" s="187"/>
      <c r="I36" s="50"/>
    </row>
    <row r="37" spans="2:9" ht="12" customHeight="1">
      <c r="B37" s="74" t="s">
        <v>55</v>
      </c>
      <c r="C37" s="52"/>
      <c r="D37" s="52"/>
      <c r="E37" s="74" t="s">
        <v>56</v>
      </c>
      <c r="F37" s="74" t="s">
        <v>57</v>
      </c>
      <c r="G37" s="187" t="s">
        <v>58</v>
      </c>
      <c r="H37" s="187"/>
      <c r="I37" s="50"/>
    </row>
    <row r="38" spans="2:9" ht="12" customHeight="1">
      <c r="B38" s="74" t="s">
        <v>59</v>
      </c>
      <c r="C38" s="52"/>
      <c r="D38" s="52"/>
      <c r="E38" s="74" t="s">
        <v>60</v>
      </c>
      <c r="F38" s="74" t="s">
        <v>61</v>
      </c>
      <c r="G38" s="187" t="s">
        <v>62</v>
      </c>
      <c r="H38" s="187"/>
      <c r="I38" s="50"/>
    </row>
    <row r="39" spans="2:9" ht="12" customHeight="1">
      <c r="B39" s="74" t="s">
        <v>63</v>
      </c>
      <c r="C39" s="52"/>
      <c r="D39" s="52"/>
      <c r="E39" s="74" t="s">
        <v>64</v>
      </c>
      <c r="F39" s="74" t="s">
        <v>65</v>
      </c>
      <c r="G39" s="187" t="s">
        <v>66</v>
      </c>
      <c r="H39" s="187"/>
      <c r="I39" s="50"/>
    </row>
    <row r="40" spans="2:9" ht="12" customHeight="1">
      <c r="B40" s="74" t="s">
        <v>67</v>
      </c>
      <c r="C40" s="52"/>
      <c r="D40" s="52"/>
      <c r="E40" s="74" t="s">
        <v>68</v>
      </c>
      <c r="F40" s="74" t="s">
        <v>69</v>
      </c>
      <c r="G40" s="187" t="s">
        <v>70</v>
      </c>
      <c r="H40" s="187"/>
      <c r="I40" s="50"/>
    </row>
    <row r="41" spans="2:9" ht="12" customHeight="1">
      <c r="B41" s="74" t="s">
        <v>71</v>
      </c>
      <c r="C41" s="52"/>
      <c r="D41" s="52"/>
      <c r="E41" s="74" t="s">
        <v>72</v>
      </c>
      <c r="F41" s="74" t="s">
        <v>73</v>
      </c>
      <c r="G41" s="187" t="s">
        <v>74</v>
      </c>
      <c r="H41" s="187"/>
      <c r="I41" s="50"/>
    </row>
    <row r="42" spans="2:9" ht="12" customHeight="1">
      <c r="B42" s="74" t="s">
        <v>75</v>
      </c>
      <c r="C42" s="52"/>
      <c r="D42" s="52"/>
      <c r="E42" s="74" t="s">
        <v>76</v>
      </c>
      <c r="F42" s="74" t="s">
        <v>77</v>
      </c>
      <c r="G42" s="187" t="s">
        <v>78</v>
      </c>
      <c r="H42" s="187"/>
      <c r="I42" s="50"/>
    </row>
    <row r="43" spans="2:8" ht="12" customHeight="1">
      <c r="B43" s="52"/>
      <c r="C43" s="52"/>
      <c r="D43" s="52"/>
      <c r="E43" s="74" t="s">
        <v>79</v>
      </c>
      <c r="F43" s="74" t="s">
        <v>80</v>
      </c>
      <c r="G43" s="52"/>
      <c r="H43" s="52"/>
    </row>
    <row r="97" spans="2:5" ht="12.75">
      <c r="B97" s="180"/>
      <c r="C97" s="180"/>
      <c r="D97" s="180"/>
      <c r="E97" s="180"/>
    </row>
  </sheetData>
  <sheetProtection password="C780" sheet="1" objects="1" scenarios="1" selectLockedCells="1" selectUnlockedCells="1"/>
  <mergeCells count="20">
    <mergeCell ref="B11:F11"/>
    <mergeCell ref="G35:H35"/>
    <mergeCell ref="G36:H36"/>
    <mergeCell ref="G37:H37"/>
    <mergeCell ref="G42:H42"/>
    <mergeCell ref="G30:H30"/>
    <mergeCell ref="G38:H38"/>
    <mergeCell ref="G39:H39"/>
    <mergeCell ref="G40:H40"/>
    <mergeCell ref="G41:H41"/>
    <mergeCell ref="O3:P3"/>
    <mergeCell ref="N4:P4"/>
    <mergeCell ref="B97:E97"/>
    <mergeCell ref="C3:H3"/>
    <mergeCell ref="C4:H4"/>
    <mergeCell ref="C5:H5"/>
    <mergeCell ref="C6:H6"/>
    <mergeCell ref="B8:F8"/>
    <mergeCell ref="B9:F9"/>
    <mergeCell ref="B10:F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tabColor indexed="9"/>
  </sheetPr>
  <dimension ref="A1:S96"/>
  <sheetViews>
    <sheetView zoomScalePageLayoutView="0" workbookViewId="0" topLeftCell="A1">
      <selection activeCell="A1" sqref="A1:IV16384"/>
    </sheetView>
  </sheetViews>
  <sheetFormatPr defaultColWidth="9.125" defaultRowHeight="12.75"/>
  <cols>
    <col min="1" max="1" width="17.00390625" style="15" customWidth="1"/>
    <col min="2" max="2" width="9.00390625" style="15" customWidth="1"/>
    <col min="3" max="3" width="6.50390625" style="15" customWidth="1"/>
    <col min="4" max="4" width="13.50390625" style="15" customWidth="1"/>
    <col min="5" max="5" width="23.00390625" style="15" customWidth="1"/>
    <col min="6" max="6" width="9.50390625" style="15" customWidth="1"/>
    <col min="7" max="7" width="9.125" style="15" customWidth="1"/>
    <col min="8" max="8" width="13.375" style="29" customWidth="1"/>
    <col min="9" max="9" width="10.125" style="15" bestFit="1" customWidth="1"/>
    <col min="10" max="12" width="9.125" style="15" customWidth="1"/>
    <col min="13" max="13" width="15.50390625" style="15" bestFit="1" customWidth="1"/>
    <col min="14" max="16" width="9.125" style="15" customWidth="1"/>
    <col min="17" max="17" width="15.50390625" style="15" bestFit="1" customWidth="1"/>
    <col min="18" max="16384" width="9.125" style="15" customWidth="1"/>
  </cols>
  <sheetData>
    <row r="1" spans="2:8" ht="15.75">
      <c r="B1" s="16"/>
      <c r="C1" s="16"/>
      <c r="D1" s="16"/>
      <c r="E1" s="17">
        <f>'Акт списания ТМЦ'!CU93</f>
        <v>0</v>
      </c>
      <c r="H1" s="18"/>
    </row>
    <row r="2" spans="1:19" ht="15.75">
      <c r="A2" s="19" t="s">
        <v>37</v>
      </c>
      <c r="B2" s="20" t="str">
        <f>SUBSTITUTE(B4,F8,F9,1)</f>
        <v>Ноль белорусских рублей </v>
      </c>
      <c r="E2" s="21"/>
      <c r="H2" s="22"/>
      <c r="I2" s="23"/>
      <c r="J2" s="22"/>
      <c r="K2" s="22"/>
      <c r="L2" s="22"/>
      <c r="M2" s="24" t="s">
        <v>38</v>
      </c>
      <c r="N2" s="190">
        <f ca="1">TODAY()</f>
        <v>43096</v>
      </c>
      <c r="O2" s="190"/>
      <c r="P2" s="23">
        <f>DAY(N2)</f>
        <v>27</v>
      </c>
      <c r="Q2" s="25" t="str">
        <f>IF(Q3&gt;7,S2,S3)</f>
        <v>декабря</v>
      </c>
      <c r="R2" s="24">
        <f>YEAR(N2)</f>
        <v>2017</v>
      </c>
      <c r="S2" s="22" t="str">
        <f>IF(Q3=8,"августа",IF(Q3=9,"сентября",IF(Q3=10,"октября",IF(Q3=11,"ноября",IF(Q3=12,"декабря","не отсюда")))))</f>
        <v>декабря</v>
      </c>
    </row>
    <row r="3" spans="1:19" ht="12.75">
      <c r="A3" s="19" t="s">
        <v>39</v>
      </c>
      <c r="B3" s="26" t="str">
        <f>SUBSTITUTE(B5,F8,F9,1)</f>
        <v>Ноль белорусских рублей </v>
      </c>
      <c r="H3" s="22"/>
      <c r="I3" s="22"/>
      <c r="J3" s="22"/>
      <c r="K3" s="191" t="str">
        <f>CONCATENATE(" «  ",P2,"  »  ",Q2,"  ",R2," г.")</f>
        <v> «  27  »  декабря  2017 г.</v>
      </c>
      <c r="L3" s="191"/>
      <c r="M3" s="191"/>
      <c r="N3" s="27"/>
      <c r="O3" s="27"/>
      <c r="P3" s="22"/>
      <c r="Q3" s="25">
        <f>MONTH(N2)</f>
        <v>12</v>
      </c>
      <c r="R3" s="22"/>
      <c r="S3" s="22" t="str">
        <f>IF(Q3=1,"января",IF(Q3=2,"февраля",IF(Q3=3,"марта",IF(Q3=4,"апреля",IF(Q3=5,"мая",IF(Q3=6,"июня",IF(Q3=7,"июля","брать не отсюда")))))))</f>
        <v>брать не отсюда</v>
      </c>
    </row>
    <row r="4" spans="1:2" ht="12.75">
      <c r="A4" s="28" t="s">
        <v>40</v>
      </c>
      <c r="B4" s="26" t="str">
        <f>CONCATENATE(A7,A8,A9,A10)</f>
        <v>ноль белорусских рублей </v>
      </c>
    </row>
    <row r="5" spans="1:10" s="26" customFormat="1" ht="12.75">
      <c r="A5" s="28" t="s">
        <v>41</v>
      </c>
      <c r="B5" s="26" t="str">
        <f>CONCATENATE(A7,A8,A9,A10,A11,B7,B8,C8)</f>
        <v>ноль белорусских рублей </v>
      </c>
      <c r="C5" s="15"/>
      <c r="D5" s="15"/>
      <c r="E5" s="15"/>
      <c r="H5" s="30"/>
      <c r="I5" s="30"/>
      <c r="J5" s="30"/>
    </row>
    <row r="6" spans="4:10" ht="12.75" customHeight="1">
      <c r="D6" s="29"/>
      <c r="H6" s="30"/>
      <c r="I6" s="30"/>
      <c r="J6" s="30"/>
    </row>
    <row r="7" spans="1:10" ht="12.75" customHeight="1">
      <c r="A7" s="31">
        <f>CONCATENATE(IF(B14=0,"",E14),IF(B15=0,"",IF(C16&lt;20,IF(C16&lt;16,IF(C16&lt;10,E15,D16),F16),E15)),IF(B16=0,"",IF(NOT(B15=1),E16,"")),F17)</f>
      </c>
      <c r="D7" s="29"/>
      <c r="F7" s="32">
        <f>CODE(B5)</f>
        <v>237</v>
      </c>
      <c r="G7" s="31"/>
      <c r="H7" s="30"/>
      <c r="I7" s="30"/>
      <c r="J7" s="30"/>
    </row>
    <row r="8" spans="1:17" ht="12.75" customHeight="1">
      <c r="A8" s="31">
        <f>CONCATENATE(IF(B18=0,"",E18),IF(B19=0,"",IF(C20&lt;20,IF(C20&lt;16,IF(C20&lt;10,E19,D20),F20),E19)),IF(B20=0,"",IF(NOT(B19=1),E20,"")),F21)</f>
      </c>
      <c r="B8" s="33"/>
      <c r="D8" s="34"/>
      <c r="F8" s="32" t="str">
        <f>CHAR(F7)</f>
        <v>н</v>
      </c>
      <c r="G8" s="31"/>
      <c r="H8" s="30"/>
      <c r="I8" s="30"/>
      <c r="J8" s="30"/>
      <c r="Q8" s="35"/>
    </row>
    <row r="9" spans="1:10" s="31" customFormat="1" ht="12.75" customHeight="1">
      <c r="A9" s="31">
        <f>CONCATENATE(IF(B22=0,"",E22),IF(B23=0,"",IF(C24&lt;20,IF(C24&lt;16,IF(C24&lt;10,E23,D24),F24),E23)),IF(B24=0,"",IF(NOT(B23=1),E24,"")),F25)</f>
      </c>
      <c r="D9" s="30"/>
      <c r="E9" s="36"/>
      <c r="F9" s="32" t="str">
        <f>PROPER(F8)</f>
        <v>Н</v>
      </c>
      <c r="H9" s="30"/>
      <c r="I9" s="30"/>
      <c r="J9" s="30"/>
    </row>
    <row r="10" spans="1:10" s="31" customFormat="1" ht="12.75" customHeight="1">
      <c r="A10" s="31" t="str">
        <f>CONCATENATE(IF(B26=0,"",E26),IF(B27=0,"",IF(C28&lt;20,IF(C28&lt;16,IF(C28&lt;10,E27,D28),F28),E27)),IF(B28=0,"",IF(NOT(B27=1),E28,"")),F29)</f>
        <v>ноль белорусских рублей </v>
      </c>
      <c r="D10" s="30"/>
      <c r="E10" s="36"/>
      <c r="H10" s="30"/>
      <c r="I10" s="30"/>
      <c r="J10" s="30"/>
    </row>
    <row r="11" spans="1:13" s="31" customFormat="1" ht="12.75">
      <c r="A11" s="37"/>
      <c r="D11" s="30"/>
      <c r="E11" s="36"/>
      <c r="M11" s="38"/>
    </row>
    <row r="12" spans="1:13" s="31" customFormat="1" ht="12.75">
      <c r="A12" s="37"/>
      <c r="E12" s="39">
        <f>TRUNC(E1)</f>
        <v>0</v>
      </c>
      <c r="F12" s="31" t="s">
        <v>42</v>
      </c>
      <c r="H12" s="30"/>
      <c r="M12" s="40"/>
    </row>
    <row r="13" spans="1:8" s="31" customFormat="1" ht="12.75">
      <c r="A13" s="41">
        <f>TRUNC(A14/10)</f>
        <v>0</v>
      </c>
      <c r="B13" s="30"/>
      <c r="H13" s="30"/>
    </row>
    <row r="14" spans="1:8" s="31" customFormat="1" ht="12.75">
      <c r="A14" s="41">
        <f>TRUNC(A15/10)</f>
        <v>0</v>
      </c>
      <c r="B14" s="30">
        <f>TRUNC(RIGHT(A14))</f>
        <v>0</v>
      </c>
      <c r="C14" s="31">
        <f>B14</f>
        <v>0</v>
      </c>
      <c r="E14" s="42" t="str">
        <f>IF(B14=1,E42,IF(B14=2,G34,IF(B14=3,G35,IF(B14=4,G36,IF(B14=5,G37,IF(B14=6,G38,IF(B14=7,G39,IF(B14=8,G40,G41))))))))</f>
        <v>девятьсот </v>
      </c>
      <c r="H14" s="30"/>
    </row>
    <row r="15" spans="1:8" s="31" customFormat="1" ht="12.75">
      <c r="A15" s="41">
        <f>TRUNC(A16/10)</f>
        <v>0</v>
      </c>
      <c r="B15" s="30">
        <f>TRUNC(RIGHT(A15))</f>
        <v>0</v>
      </c>
      <c r="C15" s="31">
        <f>IF(B15=1,"",B15)</f>
        <v>0</v>
      </c>
      <c r="E15" s="43">
        <f>IF(OR(C15=0,B15=1),"",IF(B15=2,E34,IF(B15=3,E35,IF(B15=4,E36,IF(B15=5,E37,IF(B15=6,E38,IF(B15=7,E39,IF(B15=8,E40,E41))))))))</f>
      </c>
      <c r="H15" s="30"/>
    </row>
    <row r="16" spans="1:8" s="31" customFormat="1" ht="12.75">
      <c r="A16" s="41">
        <f>TRUNC(A18/10)</f>
        <v>0</v>
      </c>
      <c r="B16" s="30">
        <f>TRUNC(RIGHT(A16))</f>
        <v>0</v>
      </c>
      <c r="C16" s="31">
        <f>IF(B15=1,B16+10,IF(B16=0,0,B16))</f>
        <v>0</v>
      </c>
      <c r="D16" s="31">
        <f>IF(AND(C16&gt;9,C16&lt;16),IF(C16=10,D33,IF(C16=11,D34,IF(C16=12,D35,IF(C16=13,D36,IF(C16=14,D37,IF(C16=15,D38,)))))),"")</f>
      </c>
      <c r="E16" s="43" t="str">
        <f>IF(B16=1,A33,IF(B16=2,A34,IF(B16=3,A35,IF(B16=4,A36,IF(B16=5,A37,IF(B16=6,A38,IF(B16=7,A39,IF(B16=8,A40,A41))))))))</f>
        <v>девять </v>
      </c>
      <c r="F16" s="31">
        <f>IF(AND(C16&gt;15,C16&lt;20),IF(C16=16,D39,IF(C16=17,D40,IF(C16=18,D41,IF(C16=19,D42,)))),"")</f>
      </c>
      <c r="H16" s="30"/>
    </row>
    <row r="17" spans="1:8" s="31" customFormat="1" ht="12.75">
      <c r="A17" s="41"/>
      <c r="B17" s="30"/>
      <c r="D17" s="30"/>
      <c r="E17" s="31">
        <f>B16+B15*10+B14*100</f>
        <v>0</v>
      </c>
      <c r="F17" s="31">
        <f>IF(E17=0,"",IF(B15=1,"миллиардов ",IF(B16=1,"милиард ",IF(OR(B16=2,B16=3,B16=4),"миллиарда ","милиардов "))))</f>
      </c>
      <c r="H17" s="30"/>
    </row>
    <row r="18" spans="1:8" s="31" customFormat="1" ht="12.75">
      <c r="A18" s="41">
        <f>TRUNC(A19/10)</f>
        <v>0</v>
      </c>
      <c r="B18" s="30">
        <f>TRUNC(RIGHT(A18))</f>
        <v>0</v>
      </c>
      <c r="C18" s="31">
        <f>B18</f>
        <v>0</v>
      </c>
      <c r="E18" s="42" t="str">
        <f>IF(B18=1,E42,IF(B18=2,G34,IF(B18=3,G35,IF(B18=4,G36,IF(B18=5,G37,IF(B18=6,G38,IF(B18=7,G39,IF(B18=8,G40,G41))))))))</f>
        <v>девятьсот </v>
      </c>
      <c r="H18" s="30"/>
    </row>
    <row r="19" spans="1:6" ht="12.75">
      <c r="A19" s="41">
        <f>TRUNC(A20/10)</f>
        <v>0</v>
      </c>
      <c r="B19" s="30">
        <f>TRUNC(RIGHT(A19))</f>
        <v>0</v>
      </c>
      <c r="C19" s="31">
        <f>IF(B19=1,"",B19)</f>
        <v>0</v>
      </c>
      <c r="D19" s="31"/>
      <c r="E19" s="43">
        <f>IF(OR(C19=0,B19=1),"",IF(B19=2,E34,IF(B19=3,E35,IF(B19=4,E36,IF(B19=5,E37,IF(B19=6,E38,IF(B19=7,E39,IF(B19=8,E40,E41))))))))</f>
      </c>
      <c r="F19" s="31"/>
    </row>
    <row r="20" spans="1:6" s="31" customFormat="1" ht="12.75">
      <c r="A20" s="41">
        <f>TRUNC(A22/10)</f>
        <v>0</v>
      </c>
      <c r="B20" s="30">
        <f>TRUNC(RIGHT(A20))</f>
        <v>0</v>
      </c>
      <c r="C20" s="31">
        <f>IF(B19=1,B20+10,IF(B20=0,0,B20))</f>
        <v>0</v>
      </c>
      <c r="D20" s="31">
        <f>IF(AND(C20&gt;9,C20&lt;16),IF(C20=10,D33,IF(C20=11,D34,IF(C20=12,D35,IF(C20=13,D36,IF(C20=14,D37,IF(C20=15,D38,)))))),"")</f>
      </c>
      <c r="E20" s="43" t="str">
        <f>IF(B20=1,A33,IF(B20=2,A34,IF(B20=3,A35,IF(B20=4,A36,IF(B20=5,A37,IF(B20=6,A38,IF(B20=7,A39,IF(B20=8,A40,A41))))))))</f>
        <v>девять </v>
      </c>
      <c r="F20" s="31">
        <f>IF(AND(C20&gt;15,C20&lt;20),IF(C20=16,D39,IF(C20=17,D40,IF(C20=18,D41,IF(C20=19,D42,)))),"")</f>
      </c>
    </row>
    <row r="21" spans="1:6" s="31" customFormat="1" ht="12.75">
      <c r="A21" s="41"/>
      <c r="B21" s="30"/>
      <c r="E21" s="31">
        <f>B20+B19*10+B18*100</f>
        <v>0</v>
      </c>
      <c r="F21" s="31">
        <f>IF(E21=0,"",IF(B19=1,"миллионов ",IF(B20=1,"миллион ",IF(OR(B20=2,B20=3,B20=4),"миллиона ","миллионов "))))</f>
      </c>
    </row>
    <row r="22" spans="1:9" s="31" customFormat="1" ht="12.75">
      <c r="A22" s="41">
        <f>TRUNC(A23/10)</f>
        <v>0</v>
      </c>
      <c r="B22" s="30">
        <f>TRUNC(RIGHT(A22))</f>
        <v>0</v>
      </c>
      <c r="C22" s="31">
        <f>B22</f>
        <v>0</v>
      </c>
      <c r="E22" s="42" t="str">
        <f>IF(B22=1,E42,IF(B22=2,G34,IF(B22=3,G35,IF(B22=4,G36,IF(B22=5,G37,IF(B22=6,G38,IF(B22=7,G39,IF(B22=8,G40,G41))))))))</f>
        <v>девятьсот </v>
      </c>
      <c r="I22" s="38"/>
    </row>
    <row r="23" spans="1:5" s="31" customFormat="1" ht="12.75">
      <c r="A23" s="41">
        <f>TRUNC(A24/10)</f>
        <v>0</v>
      </c>
      <c r="B23" s="30">
        <f>TRUNC(RIGHT(A23))</f>
        <v>0</v>
      </c>
      <c r="C23" s="31">
        <f>IF(B23=1,"",B23)</f>
        <v>0</v>
      </c>
      <c r="E23" s="43">
        <f>IF(OR(C23=0,B23=1),"",IF(B23=2,E34,IF(B23=3,E35,IF(B23=4,E36,IF(B23=5,E37,IF(B23=6,E38,IF(B23=7,E39,IF(B23=8,E40,E41))))))))</f>
      </c>
    </row>
    <row r="24" spans="1:6" s="31" customFormat="1" ht="12.75">
      <c r="A24" s="41">
        <f>TRUNC(A26/10)</f>
        <v>0</v>
      </c>
      <c r="B24" s="30">
        <f>TRUNC(RIGHT(A24))</f>
        <v>0</v>
      </c>
      <c r="C24" s="31">
        <f>IF(B23=1,B24+10,IF(B24=0,0,B24))</f>
        <v>0</v>
      </c>
      <c r="D24" s="31">
        <f>IF(AND(C24&gt;9,C24&lt;16),IF(C24=10,D33,IF(C24=11,D34,IF(C24=12,D35,IF(C24=13,D36,IF(C24=14,D37,IF(C24=15,D38,)))))),"")</f>
      </c>
      <c r="E24" s="43" t="str">
        <f>IF(B24=1,B33,IF(B24=2,B34,IF(B24=3,A35,IF(B24=4,A36,IF(B24=5,A37,IF(B24=6,A38,IF(B24=7,A39,IF(B24=8,A40,A41))))))))</f>
        <v>девять </v>
      </c>
      <c r="F24" s="31">
        <f>IF(AND(C24&gt;15,C24&lt;20),IF(C24=16,D39,IF(C24=17,D40,IF(C24=18,D41,IF(C24=19,D42,)))),"")</f>
      </c>
    </row>
    <row r="25" spans="1:6" s="31" customFormat="1" ht="12.75">
      <c r="A25" s="41"/>
      <c r="B25" s="30"/>
      <c r="E25" s="43">
        <f>B22*100+B23*10+B24</f>
        <v>0</v>
      </c>
      <c r="F25" s="31">
        <f>IF(E25=0,"",IF(B23=1,"тысяч ",IF(B24=1,"тысяча ",IF(OR(B24=2,B24=3,B24=4),"тысячи ","тысяч "))))</f>
      </c>
    </row>
    <row r="26" spans="1:5" s="31" customFormat="1" ht="12.75">
      <c r="A26" s="41">
        <f>TRUNC(A27/10)</f>
        <v>0</v>
      </c>
      <c r="B26" s="30">
        <f>TRUNC(RIGHT(A26))</f>
        <v>0</v>
      </c>
      <c r="C26" s="31">
        <f>B26</f>
        <v>0</v>
      </c>
      <c r="E26" s="42" t="str">
        <f>IF(B26=1,E42,IF(B26=2,G34,IF(B26=3,G35,IF(B26=4,G36,IF(B26=5,G37,IF(B26=6,G38,IF(B26=7,G39,IF(B26=8,G40,G41))))))))</f>
        <v>девятьсот </v>
      </c>
    </row>
    <row r="27" spans="1:7" s="31" customFormat="1" ht="12.75">
      <c r="A27" s="41">
        <f>TRUNC(A28/10)</f>
        <v>0</v>
      </c>
      <c r="B27" s="44">
        <f>TRUNC(RIGHT(A27))</f>
        <v>0</v>
      </c>
      <c r="C27" s="31">
        <f>IF(B27=1,"",B27)</f>
        <v>0</v>
      </c>
      <c r="E27" s="43">
        <f>IF(OR(C27=0,B27=1),"",IF(C27=2,E34,IF(C27=3,E35,IF(C27=4,E36,IF(C27=5,E37,IF(C27=6,E38,IF(C27=7,E39,IF(C27=8,E40,E41))))))))</f>
      </c>
      <c r="G27" s="30"/>
    </row>
    <row r="28" spans="1:7" s="31" customFormat="1" ht="12.75">
      <c r="A28" s="41">
        <f>E12</f>
        <v>0</v>
      </c>
      <c r="B28" s="30">
        <f>TRUNC(RIGHT(A28))</f>
        <v>0</v>
      </c>
      <c r="C28" s="31">
        <f>IF(B27=1,B28+10,IF(B28=0,0,B28))</f>
        <v>0</v>
      </c>
      <c r="D28" s="31">
        <f>IF(AND(C28&gt;9,C28&lt;16),IF(C28=10,D33,IF(C28=11,D34,IF(C28=12,D35,IF(C28=13,D36,IF(C28=14,D37,IF(C28=15,D38,)))))),"")</f>
      </c>
      <c r="E28" s="43" t="str">
        <f>IF(B28=1,A33,IF(B28=2,A34,IF(B28=3,A35,IF(B28=4,A36,IF(B28=5,A37,IF(B28=6,A38,IF(B28=7,A39,IF(B28=8,A40,A41))))))))</f>
        <v>девять </v>
      </c>
      <c r="F28" s="31">
        <f>IF(AND(C28&gt;15,C28&lt;20),IF(C28=16,D39,IF(C28=17,D40,IF(C28=18,D41,IF(C28=19,D42,)))),"")</f>
      </c>
      <c r="G28" s="30"/>
    </row>
    <row r="29" spans="1:7" s="31" customFormat="1" ht="12.75">
      <c r="A29" s="37"/>
      <c r="B29" s="44"/>
      <c r="C29" s="30"/>
      <c r="E29" s="43">
        <f>B26*100+B27*10+B28</f>
        <v>0</v>
      </c>
      <c r="F29" s="31" t="str">
        <f>IF(E29+E25+E21+E17=0,"ноль белорусских рублей ",IF(C28=1,"белорусский рубль ",IF(OR(C28=2,C28=3,C28=4),"белорусских рубля ","белорусских рублей ")))</f>
        <v>ноль белорусских рублей </v>
      </c>
      <c r="G29" s="30"/>
    </row>
    <row r="30" spans="1:8" s="31" customFormat="1" ht="12.75">
      <c r="A30" s="45">
        <f>ROUND(100*(E1-E12),0)</f>
        <v>0</v>
      </c>
      <c r="C30" s="30">
        <f>TRUNC(A30/10)</f>
        <v>0</v>
      </c>
      <c r="E30" s="43">
        <f>IF(OR(C30=1,C30=0),"",IF(C30=2,E34,IF(C30=3,E35,IF(C30=4,E36,IF(C30=5,E37,IF(C30=6,E38,IF(C30=7,E39,IF(C30=8,E40,E41))))))))</f>
      </c>
      <c r="H30" s="30"/>
    </row>
    <row r="31" spans="3:8" s="31" customFormat="1" ht="12.75">
      <c r="C31" s="30">
        <f>TRUNC(A30-C30*10)</f>
        <v>0</v>
      </c>
      <c r="E31" s="43" t="str">
        <f>IF(C31=1,B33,IF(C31=2,B34,IF(C31=3,A35,IF(C31=4,A36,IF(C31=5,A37,IF(C31=6,A38,IF(C31=7,A39,IF(C31=8,A40,A41))))))))</f>
        <v>девять </v>
      </c>
      <c r="H31" s="30"/>
    </row>
    <row r="32" s="31" customFormat="1" ht="12.75">
      <c r="H32" s="30"/>
    </row>
    <row r="33" spans="1:8" s="31" customFormat="1" ht="12.75">
      <c r="A33" s="31" t="s">
        <v>43</v>
      </c>
      <c r="B33" s="31" t="s">
        <v>44</v>
      </c>
      <c r="D33" s="31" t="s">
        <v>45</v>
      </c>
      <c r="H33" s="30"/>
    </row>
    <row r="34" spans="1:7" s="31" customFormat="1" ht="12.75">
      <c r="A34" s="31" t="s">
        <v>46</v>
      </c>
      <c r="B34" s="31" t="s">
        <v>47</v>
      </c>
      <c r="D34" s="31" t="s">
        <v>48</v>
      </c>
      <c r="E34" s="31" t="s">
        <v>49</v>
      </c>
      <c r="G34" s="31" t="s">
        <v>50</v>
      </c>
    </row>
    <row r="35" spans="1:7" s="31" customFormat="1" ht="12.75">
      <c r="A35" s="31" t="s">
        <v>51</v>
      </c>
      <c r="D35" s="31" t="s">
        <v>52</v>
      </c>
      <c r="E35" s="31" t="s">
        <v>53</v>
      </c>
      <c r="G35" s="31" t="s">
        <v>54</v>
      </c>
    </row>
    <row r="36" spans="1:7" s="31" customFormat="1" ht="12.75">
      <c r="A36" s="31" t="s">
        <v>55</v>
      </c>
      <c r="D36" s="31" t="s">
        <v>56</v>
      </c>
      <c r="E36" s="31" t="s">
        <v>57</v>
      </c>
      <c r="G36" s="31" t="s">
        <v>58</v>
      </c>
    </row>
    <row r="37" spans="1:7" s="31" customFormat="1" ht="12.75">
      <c r="A37" s="31" t="s">
        <v>59</v>
      </c>
      <c r="D37" s="31" t="s">
        <v>60</v>
      </c>
      <c r="E37" s="31" t="s">
        <v>61</v>
      </c>
      <c r="G37" s="31" t="s">
        <v>62</v>
      </c>
    </row>
    <row r="38" spans="1:7" s="31" customFormat="1" ht="12.75">
      <c r="A38" s="31" t="s">
        <v>63</v>
      </c>
      <c r="D38" s="31" t="s">
        <v>64</v>
      </c>
      <c r="E38" s="31" t="s">
        <v>65</v>
      </c>
      <c r="G38" s="31" t="s">
        <v>66</v>
      </c>
    </row>
    <row r="39" spans="1:7" s="31" customFormat="1" ht="12.75">
      <c r="A39" s="31" t="s">
        <v>67</v>
      </c>
      <c r="D39" s="31" t="s">
        <v>68</v>
      </c>
      <c r="E39" s="31" t="s">
        <v>69</v>
      </c>
      <c r="G39" s="31" t="s">
        <v>70</v>
      </c>
    </row>
    <row r="40" spans="1:7" s="31" customFormat="1" ht="12.75">
      <c r="A40" s="46" t="s">
        <v>71</v>
      </c>
      <c r="D40" s="31" t="s">
        <v>72</v>
      </c>
      <c r="E40" s="31" t="s">
        <v>73</v>
      </c>
      <c r="G40" s="31" t="s">
        <v>74</v>
      </c>
    </row>
    <row r="41" spans="1:7" s="31" customFormat="1" ht="12.75">
      <c r="A41" s="31" t="s">
        <v>75</v>
      </c>
      <c r="D41" s="31" t="s">
        <v>76</v>
      </c>
      <c r="E41" s="31" t="s">
        <v>77</v>
      </c>
      <c r="G41" s="31" t="s">
        <v>78</v>
      </c>
    </row>
    <row r="42" spans="4:8" s="31" customFormat="1" ht="12.75">
      <c r="D42" s="31" t="s">
        <v>79</v>
      </c>
      <c r="E42" s="31" t="s">
        <v>80</v>
      </c>
      <c r="H42" s="30"/>
    </row>
    <row r="43" s="31" customFormat="1" ht="12.75">
      <c r="H43" s="30"/>
    </row>
    <row r="44" s="31" customFormat="1" ht="12.75">
      <c r="H44" s="30"/>
    </row>
    <row r="45" s="31" customFormat="1" ht="12.75">
      <c r="H45" s="30"/>
    </row>
    <row r="46" s="31" customFormat="1" ht="12.75">
      <c r="H46" s="30"/>
    </row>
    <row r="47" s="31" customFormat="1" ht="12.75">
      <c r="H47" s="30"/>
    </row>
    <row r="48" s="31" customFormat="1" ht="12.75">
      <c r="H48" s="30"/>
    </row>
    <row r="96" spans="1:4" ht="12.75">
      <c r="A96" s="192"/>
      <c r="B96" s="192"/>
      <c r="C96" s="192"/>
      <c r="D96" s="192"/>
    </row>
  </sheetData>
  <sheetProtection password="C780" sheet="1" objects="1" scenarios="1" selectLockedCells="1" selectUnlockedCells="1"/>
  <mergeCells count="3">
    <mergeCell ref="N2:O2"/>
    <mergeCell ref="K3:M3"/>
    <mergeCell ref="A96:D9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производства</dc:creator>
  <cp:keywords/>
  <dc:description/>
  <cp:lastModifiedBy>User</cp:lastModifiedBy>
  <cp:lastPrinted>2017-12-27T06:11:06Z</cp:lastPrinted>
  <dcterms:created xsi:type="dcterms:W3CDTF">2003-11-27T08:38:04Z</dcterms:created>
  <dcterms:modified xsi:type="dcterms:W3CDTF">2017-12-27T07:22:32Z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Источник">
    <vt:lpwstr>Опубликован не был</vt:lpwstr>
  </property>
</Properties>
</file>