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'Лист3'!$A$1:$AN$75</definedName>
  </definedNames>
  <calcPr fullCalcOnLoad="1"/>
</workbook>
</file>

<file path=xl/sharedStrings.xml><?xml version="1.0" encoding="utf-8"?>
<sst xmlns="http://schemas.openxmlformats.org/spreadsheetml/2006/main" count="223" uniqueCount="111">
  <si>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</si>
  <si>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</si>
  <si>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</si>
  <si>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</si>
  <si>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</si>
  <si>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</si>
  <si>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</si>
  <si>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</si>
  <si>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</si>
  <si>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</si>
  <si>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</si>
  <si>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</si>
  <si>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</si>
  <si>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</si>
  <si>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</si>
  <si>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</si>
  <si>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</si>
  <si>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</si>
  <si>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</si>
  <si>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</si>
  <si>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</si>
  <si>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</si>
  <si>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</si>
  <si>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</si>
  <si>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</si>
  <si>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</si>
  <si>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</si>
  <si>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</si>
  <si>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</si>
  <si>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</si>
  <si>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</si>
  <si>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</si>
  <si>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</si>
  <si>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</si>
  <si>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</si>
  <si>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</si>
  <si>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</si>
  <si>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</si>
  <si>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</si>
  <si>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</si>
  <si>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</si>
  <si>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</si>
  <si>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</si>
  <si>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</si>
  <si>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2022-2023</t>
  </si>
  <si>
    <t>физического воспитания и туризма</t>
  </si>
  <si>
    <t>Набор 2020 года</t>
  </si>
  <si>
    <t>ФЭ</t>
  </si>
  <si>
    <t>Экономика (обязательный модуль)</t>
  </si>
  <si>
    <t>Экономическая теория</t>
  </si>
  <si>
    <t>Социология</t>
  </si>
  <si>
    <t>ПС</t>
  </si>
  <si>
    <t>Пс</t>
  </si>
  <si>
    <t>экз.</t>
  </si>
  <si>
    <t>зач.</t>
  </si>
  <si>
    <t>___20__ -_20__</t>
  </si>
  <si>
    <t>Семестр 5</t>
  </si>
  <si>
    <t>Семестр 6</t>
  </si>
  <si>
    <t>/4</t>
  </si>
  <si>
    <t>5 семестр</t>
  </si>
  <si>
    <t>6 семестр</t>
  </si>
  <si>
    <t>10.05</t>
  </si>
  <si>
    <t>С.А.Сурков</t>
  </si>
  <si>
    <t>И.А.Парфенюк</t>
  </si>
  <si>
    <t xml:space="preserve">Экзамены </t>
  </si>
  <si>
    <t>Всего зач. единиц 
в учебном году</t>
  </si>
  <si>
    <t>Ауд. часов
в учеб. году</t>
  </si>
  <si>
    <t xml:space="preserve">_______________ С.А.Марзан </t>
  </si>
  <si>
    <t>06.03.2023-18.03.2023</t>
  </si>
  <si>
    <t>1.1</t>
  </si>
  <si>
    <t>ТС</t>
  </si>
  <si>
    <t>1.2</t>
  </si>
  <si>
    <t>ГПД</t>
  </si>
  <si>
    <t>Экономика туризма и гостеприимства</t>
  </si>
  <si>
    <t>Маркетинг в туризме</t>
  </si>
  <si>
    <t>Менеджмент в туризме и гостеприимстве</t>
  </si>
  <si>
    <t>Бухгалтерский учет в туризме</t>
  </si>
  <si>
    <t>Инновационный менеджмент</t>
  </si>
  <si>
    <t>Внешнеэкономическая деятельность в индустрии туризма и гостеприимства</t>
  </si>
  <si>
    <t>ИЯ</t>
  </si>
  <si>
    <t>Курсовая работа по учебной дисциплине "Маркетинг в туризме"</t>
  </si>
  <si>
    <t>Логистика в туризме (к. УВО)</t>
  </si>
  <si>
    <t>Страноведение (к. УВО)</t>
  </si>
  <si>
    <t>Индустрия развлечений и анимационная деятельность в туризме (к. УВО)</t>
  </si>
  <si>
    <t>Основы гостиничного и рестораннного дела  (к. УВО)</t>
  </si>
  <si>
    <t>Иностранный язык (второй) (к. УВО)</t>
  </si>
  <si>
    <t>Туроперейтинг (к УВО)</t>
  </si>
  <si>
    <t>Инклюзивный туризм / Рекреационная география (28 студ.) (к. УВО) (д/в)</t>
  </si>
  <si>
    <t>Правовое регулирование туристической деятельности (28 студ.) / Управление персоналом в туризме (к.УВО) (д/в)</t>
  </si>
  <si>
    <t>08.11.2022-19.11.2022</t>
  </si>
  <si>
    <t>Основы управления интеллектуальной собственностью (ф-в)</t>
  </si>
  <si>
    <t xml:space="preserve">03.09.2022, 10.09.2022, 17.09.2022, 24.09.2022, 01.10.2022, 08.10.2022, 15.10.2022, 22.10.2022, 29.10.2022, 05.11.2022 </t>
  </si>
  <si>
    <t>10.12.2022 - 1-ая ликвидация академической задолженности</t>
  </si>
  <si>
    <t>17.12.2022 - 2-ая ликвидация академической задолженности</t>
  </si>
  <si>
    <t>Социальная психология в туризме</t>
  </si>
  <si>
    <t>24 декабря 2022</t>
  </si>
  <si>
    <t>08.04.2023 - 1-ая ликвидация академической задолженности</t>
  </si>
  <si>
    <t>26.08.2023 - 2-ая ликвидация академической задолженности</t>
  </si>
  <si>
    <t>Срок предоставления курсовой работы до 18.02.2023</t>
  </si>
  <si>
    <t>ИБ/                         ПС</t>
  </si>
  <si>
    <t>Национальная экономика Республики Беларусь (спец. модуль 1) (28 cтуд.) / Корпоративная этика (спец. модуль 2) (д/в)</t>
  </si>
  <si>
    <t>ТС/    ФЭ</t>
  </si>
  <si>
    <t>Экотуризм (28 студ.) / Агроэкотуризм                                                               (к. УВО) (д/в)</t>
  </si>
  <si>
    <t>1-89 01 01 Туризм и гостеприимство (3,5 года)</t>
  </si>
  <si>
    <t>История города Бреста (спец. модуль 3) (28 студ.) / Права потребителя в современной Беларуси (спец. модуль 4) (д/в)</t>
  </si>
  <si>
    <t>Производственная (по менеджменту формирования и продвижения туристического продукта) с 03.01.2023 по 27.02.2023  (8 недель),                         (диф. зачет 11.03.2023)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</si>
  <si>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 3  курса факультета физического воспитания и туризма  специальности "Туризм и гостеприимство" (3,5 года)</t>
    </r>
  </si>
  <si>
    <t>Социальная психология в туризме                                       (к. УВО)</t>
  </si>
  <si>
    <t>Учебная (по менеджменту качества в индустрии гостеприимства) с 21.11.2022 по 26.11.2022  (1 неделя), выход 2 дня (с 21.11.2022 по 22.11.2022), (диф. зачет 03.12.2022)</t>
  </si>
  <si>
    <t>Курортология (28 студ.) / Лечебный туризм                                         (к. УВО) (д/в)
(к. УВО) (д/в)</t>
  </si>
  <si>
    <t xml:space="preserve">Памятники истории и культуры Беларуси                                   (к. УВО)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</si>
</sst>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5"/>
      <color indexed="8"/>
      <name val="Times New Roman"/>
      <family val="1"/>
    </font>
    <font>
      <b/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  <font>
      <sz val="15"/>
      <color theme="1"/>
      <name val="Times New Roman"/>
      <family val="1"/>
    </font>
    <font>
      <b/>
      <sz val="15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vertical="center" textRotation="90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zoomScaleSheetLayoutView="100" workbookViewId="0" topLeftCell="A25">
      <selection activeCell="B29" sqref="B29"/>
    </sheetView>
  </sheetViews>
  <sheetFormatPr defaultColWidth="9.140625" defaultRowHeight="12.75"/>
  <cols>
    <col min="1" max="1" width="6.57421875" style="5" customWidth="1"/>
    <col min="2" max="2" width="55.00390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41" t="s">
        <v>13</v>
      </c>
      <c r="B1" s="141"/>
      <c r="C1" s="1"/>
      <c r="D1" s="2"/>
      <c r="E1" s="19"/>
      <c r="F1" s="129" t="s">
        <v>15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"/>
    </row>
    <row r="2" spans="1:38" ht="24" customHeight="1">
      <c r="A2" s="141" t="s">
        <v>25</v>
      </c>
      <c r="B2" s="141"/>
      <c r="C2" s="1"/>
      <c r="D2" s="2"/>
      <c r="E2" s="2"/>
      <c r="AL2" s="3"/>
    </row>
    <row r="3" spans="1:39" ht="24" customHeight="1">
      <c r="A3" s="130" t="s">
        <v>67</v>
      </c>
      <c r="B3" s="130"/>
      <c r="C3" s="6"/>
      <c r="D3" s="3"/>
      <c r="E3" s="3"/>
      <c r="F3" s="19"/>
      <c r="G3" s="19"/>
      <c r="H3" s="169" t="s">
        <v>27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4" t="s">
        <v>44</v>
      </c>
      <c r="T3" s="164"/>
      <c r="U3" s="164"/>
      <c r="V3" s="129" t="s">
        <v>0</v>
      </c>
      <c r="W3" s="129"/>
      <c r="X3" s="129"/>
      <c r="Y3" s="19"/>
      <c r="Z3" s="19"/>
      <c r="AA3" s="19"/>
      <c r="AB3" s="19"/>
      <c r="AC3" s="19"/>
      <c r="AD3" s="19"/>
      <c r="AE3" s="19"/>
      <c r="AF3" s="19"/>
      <c r="AG3" s="19"/>
      <c r="AH3" s="129"/>
      <c r="AI3" s="129"/>
      <c r="AJ3" s="129"/>
      <c r="AK3" s="129"/>
      <c r="AL3" s="129"/>
      <c r="AM3" s="129"/>
    </row>
    <row r="4" spans="1:38" ht="24" customHeight="1">
      <c r="A4" s="130" t="s">
        <v>26</v>
      </c>
      <c r="B4" s="130"/>
      <c r="C4" s="6"/>
      <c r="D4" s="3"/>
      <c r="E4" s="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3"/>
    </row>
    <row r="5" spans="1:38" ht="24" customHeight="1">
      <c r="A5" s="7"/>
      <c r="B5" s="7"/>
      <c r="C5" s="7"/>
      <c r="D5" s="7"/>
      <c r="E5" s="7"/>
      <c r="F5" s="19"/>
      <c r="G5" s="19"/>
      <c r="H5" s="129" t="s">
        <v>1</v>
      </c>
      <c r="I5" s="129"/>
      <c r="J5" s="19"/>
      <c r="K5" s="19"/>
      <c r="L5" s="164" t="s">
        <v>45</v>
      </c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3"/>
    </row>
    <row r="6" spans="6:39" ht="32.25" customHeight="1">
      <c r="F6" s="19"/>
      <c r="H6" s="130" t="s">
        <v>2</v>
      </c>
      <c r="I6" s="130"/>
      <c r="J6" s="130"/>
      <c r="K6" s="130"/>
      <c r="L6" s="130"/>
      <c r="M6" s="165" t="s">
        <v>103</v>
      </c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8"/>
      <c r="Z6" s="8"/>
      <c r="AA6" s="8"/>
      <c r="AB6" s="8"/>
      <c r="AC6" s="8"/>
      <c r="AD6" s="8"/>
      <c r="AE6" s="8"/>
      <c r="AF6" s="8"/>
      <c r="AG6" s="130" t="s">
        <v>46</v>
      </c>
      <c r="AH6" s="130"/>
      <c r="AI6" s="130"/>
      <c r="AJ6" s="130"/>
      <c r="AK6" s="130"/>
      <c r="AL6" s="130"/>
      <c r="AM6" s="130"/>
    </row>
    <row r="7" spans="1:38" ht="15" customHeight="1">
      <c r="A7" s="3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"/>
    </row>
    <row r="8" spans="1:39" ht="17.25" customHeight="1">
      <c r="A8" s="3"/>
      <c r="D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3" ht="17.25" customHeight="1">
      <c r="A9" s="3"/>
      <c r="E9" s="32" t="s">
        <v>37</v>
      </c>
      <c r="F9" s="33">
        <v>3</v>
      </c>
      <c r="G9" s="19"/>
      <c r="H9" s="19"/>
      <c r="L9" s="174" t="s">
        <v>38</v>
      </c>
      <c r="M9" s="174"/>
      <c r="N9" s="174"/>
      <c r="O9" s="174"/>
      <c r="P9" s="174"/>
      <c r="Q9" s="174"/>
      <c r="R9" s="35">
        <v>1</v>
      </c>
      <c r="S9" s="34"/>
      <c r="T9" s="174" t="s">
        <v>39</v>
      </c>
      <c r="U9" s="174"/>
      <c r="V9" s="174"/>
      <c r="W9" s="174"/>
      <c r="X9" s="31">
        <v>2</v>
      </c>
      <c r="Z9" s="34"/>
      <c r="AC9" s="174" t="s">
        <v>40</v>
      </c>
      <c r="AD9" s="174"/>
      <c r="AE9" s="174"/>
      <c r="AF9" s="19"/>
      <c r="AG9" s="33">
        <v>28</v>
      </c>
    </row>
    <row r="10" spans="1:38" ht="12" customHeight="1" thickBot="1">
      <c r="A10" s="3"/>
      <c r="F10" s="3"/>
      <c r="G10" s="129"/>
      <c r="H10" s="129"/>
      <c r="I10" s="129"/>
      <c r="J10" s="3"/>
      <c r="K10" s="3"/>
      <c r="L10" s="3"/>
      <c r="M10" s="6"/>
      <c r="N10" s="6"/>
      <c r="O10" s="129"/>
      <c r="P10" s="129"/>
      <c r="Q10" s="6"/>
      <c r="R10" s="3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0" t="s">
        <v>3</v>
      </c>
      <c r="AG10" s="129"/>
      <c r="AH10" s="129"/>
      <c r="AI10" s="129"/>
      <c r="AJ10" s="129"/>
      <c r="AK10" s="129"/>
      <c r="AL10" s="3"/>
    </row>
    <row r="11" spans="1:40" ht="23.25" customHeight="1" thickBot="1">
      <c r="A11" s="133" t="s">
        <v>43</v>
      </c>
      <c r="B11" s="133" t="s">
        <v>28</v>
      </c>
      <c r="C11" s="113" t="s">
        <v>14</v>
      </c>
      <c r="D11" s="119" t="s">
        <v>16</v>
      </c>
      <c r="E11" s="120"/>
      <c r="F11" s="120"/>
      <c r="G11" s="120"/>
      <c r="H11" s="120"/>
      <c r="I11" s="121"/>
      <c r="J11" s="119" t="s">
        <v>56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119" t="s">
        <v>57</v>
      </c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1"/>
      <c r="AN11" s="150" t="s">
        <v>65</v>
      </c>
    </row>
    <row r="12" spans="1:40" ht="24" customHeight="1" thickBot="1">
      <c r="A12" s="133"/>
      <c r="B12" s="133"/>
      <c r="C12" s="114"/>
      <c r="D12" s="116" t="s">
        <v>17</v>
      </c>
      <c r="E12" s="118" t="s">
        <v>66</v>
      </c>
      <c r="F12" s="119" t="s">
        <v>18</v>
      </c>
      <c r="G12" s="120"/>
      <c r="H12" s="120"/>
      <c r="I12" s="121"/>
      <c r="J12" s="131" t="s">
        <v>55</v>
      </c>
      <c r="K12" s="132"/>
      <c r="L12" s="132"/>
      <c r="M12" s="132"/>
      <c r="N12" s="132"/>
      <c r="O12" s="132"/>
      <c r="P12" s="132"/>
      <c r="Q12" s="132"/>
      <c r="R12" s="132"/>
      <c r="S12" s="119" t="s">
        <v>89</v>
      </c>
      <c r="T12" s="120"/>
      <c r="U12" s="120"/>
      <c r="V12" s="120"/>
      <c r="W12" s="120"/>
      <c r="X12" s="120"/>
      <c r="Y12" s="120"/>
      <c r="Z12" s="120"/>
      <c r="AA12" s="121"/>
      <c r="AB12" s="119" t="s">
        <v>68</v>
      </c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1"/>
      <c r="AN12" s="150"/>
    </row>
    <row r="13" spans="1:40" ht="23.25" customHeight="1" thickBot="1">
      <c r="A13" s="133"/>
      <c r="B13" s="133"/>
      <c r="C13" s="114"/>
      <c r="D13" s="116"/>
      <c r="E13" s="116"/>
      <c r="F13" s="118" t="s">
        <v>29</v>
      </c>
      <c r="G13" s="155" t="s">
        <v>30</v>
      </c>
      <c r="H13" s="151" t="s">
        <v>31</v>
      </c>
      <c r="I13" s="118" t="s">
        <v>32</v>
      </c>
      <c r="J13" s="118" t="s">
        <v>19</v>
      </c>
      <c r="K13" s="118" t="s">
        <v>20</v>
      </c>
      <c r="L13" s="118" t="s">
        <v>33</v>
      </c>
      <c r="M13" s="119" t="s">
        <v>18</v>
      </c>
      <c r="N13" s="120"/>
      <c r="O13" s="120"/>
      <c r="P13" s="120"/>
      <c r="Q13" s="120"/>
      <c r="R13" s="120"/>
      <c r="S13" s="118" t="s">
        <v>19</v>
      </c>
      <c r="T13" s="118" t="s">
        <v>33</v>
      </c>
      <c r="U13" s="118" t="s">
        <v>20</v>
      </c>
      <c r="V13" s="147" t="s">
        <v>36</v>
      </c>
      <c r="W13" s="148"/>
      <c r="X13" s="148"/>
      <c r="Y13" s="149"/>
      <c r="Z13" s="23"/>
      <c r="AB13" s="118" t="s">
        <v>19</v>
      </c>
      <c r="AC13" s="118" t="s">
        <v>21</v>
      </c>
      <c r="AD13" s="118" t="s">
        <v>20</v>
      </c>
      <c r="AE13" s="119" t="s">
        <v>36</v>
      </c>
      <c r="AF13" s="120"/>
      <c r="AG13" s="120"/>
      <c r="AH13" s="120"/>
      <c r="AI13" s="120"/>
      <c r="AJ13" s="120"/>
      <c r="AK13" s="120"/>
      <c r="AL13" s="23"/>
      <c r="AM13" s="22"/>
      <c r="AN13" s="150"/>
    </row>
    <row r="14" spans="1:40" ht="101.25" customHeight="1" thickBot="1">
      <c r="A14" s="133"/>
      <c r="B14" s="133"/>
      <c r="C14" s="115"/>
      <c r="D14" s="117"/>
      <c r="E14" s="117"/>
      <c r="F14" s="117"/>
      <c r="G14" s="156"/>
      <c r="H14" s="152"/>
      <c r="I14" s="117"/>
      <c r="J14" s="117"/>
      <c r="K14" s="117"/>
      <c r="L14" s="117"/>
      <c r="M14" s="150" t="s">
        <v>29</v>
      </c>
      <c r="N14" s="150"/>
      <c r="O14" s="150"/>
      <c r="P14" s="26" t="s">
        <v>30</v>
      </c>
      <c r="Q14" s="27" t="s">
        <v>31</v>
      </c>
      <c r="R14" s="25" t="s">
        <v>32</v>
      </c>
      <c r="S14" s="117"/>
      <c r="T14" s="117"/>
      <c r="U14" s="117"/>
      <c r="V14" s="28" t="s">
        <v>29</v>
      </c>
      <c r="W14" s="26" t="s">
        <v>30</v>
      </c>
      <c r="X14" s="26" t="s">
        <v>31</v>
      </c>
      <c r="Y14" s="29" t="s">
        <v>32</v>
      </c>
      <c r="Z14" s="24" t="s">
        <v>34</v>
      </c>
      <c r="AA14" s="12" t="s">
        <v>35</v>
      </c>
      <c r="AB14" s="117"/>
      <c r="AC14" s="117"/>
      <c r="AD14" s="117"/>
      <c r="AE14" s="26" t="s">
        <v>29</v>
      </c>
      <c r="AF14" s="30"/>
      <c r="AG14" s="171" t="s">
        <v>30</v>
      </c>
      <c r="AH14" s="172"/>
      <c r="AI14" s="173"/>
      <c r="AJ14" s="27" t="s">
        <v>31</v>
      </c>
      <c r="AK14" s="26" t="s">
        <v>32</v>
      </c>
      <c r="AL14" s="24" t="s">
        <v>34</v>
      </c>
      <c r="AM14" s="12" t="s">
        <v>35</v>
      </c>
      <c r="AN14" s="150"/>
    </row>
    <row r="15" spans="1:40" ht="21" customHeight="1" thickBot="1">
      <c r="A15" s="39">
        <v>1</v>
      </c>
      <c r="B15" s="83" t="s">
        <v>48</v>
      </c>
      <c r="C15" s="39"/>
      <c r="D15" s="41">
        <f>S15+AB15</f>
        <v>144</v>
      </c>
      <c r="E15" s="42"/>
      <c r="F15" s="43"/>
      <c r="G15" s="44"/>
      <c r="H15" s="45"/>
      <c r="I15" s="43"/>
      <c r="J15" s="41"/>
      <c r="K15" s="43"/>
      <c r="L15" s="43"/>
      <c r="M15" s="46"/>
      <c r="N15" s="47"/>
      <c r="O15" s="48"/>
      <c r="P15" s="40"/>
      <c r="Q15" s="39"/>
      <c r="R15" s="46"/>
      <c r="S15" s="43">
        <v>144</v>
      </c>
      <c r="T15" s="43"/>
      <c r="U15" s="43">
        <v>4</v>
      </c>
      <c r="V15" s="40"/>
      <c r="W15" s="40"/>
      <c r="X15" s="40"/>
      <c r="Y15" s="40"/>
      <c r="Z15" s="43" t="s">
        <v>53</v>
      </c>
      <c r="AA15" s="44"/>
      <c r="AB15" s="43"/>
      <c r="AC15" s="43"/>
      <c r="AD15" s="43"/>
      <c r="AE15" s="40"/>
      <c r="AF15" s="49"/>
      <c r="AG15" s="40"/>
      <c r="AH15" s="50"/>
      <c r="AI15" s="51"/>
      <c r="AJ15" s="39"/>
      <c r="AK15" s="40"/>
      <c r="AL15" s="41"/>
      <c r="AM15" s="45"/>
      <c r="AN15" s="52">
        <f>U15+AD15</f>
        <v>4</v>
      </c>
    </row>
    <row r="16" spans="1:40" ht="19.5" customHeight="1" thickBot="1">
      <c r="A16" s="82" t="s">
        <v>69</v>
      </c>
      <c r="B16" s="84" t="s">
        <v>49</v>
      </c>
      <c r="C16" s="85" t="s">
        <v>70</v>
      </c>
      <c r="D16" s="41"/>
      <c r="E16" s="55">
        <f>L16+T16</f>
        <v>0</v>
      </c>
      <c r="F16" s="53">
        <f>M16+V16</f>
        <v>0</v>
      </c>
      <c r="G16" s="53">
        <f>P16+W16</f>
        <v>0</v>
      </c>
      <c r="H16" s="53">
        <f>Q16+X16</f>
        <v>0</v>
      </c>
      <c r="I16" s="53">
        <f>Y16</f>
        <v>0</v>
      </c>
      <c r="J16" s="41"/>
      <c r="K16" s="43"/>
      <c r="L16" s="43"/>
      <c r="M16" s="43"/>
      <c r="N16" s="43"/>
      <c r="O16" s="43"/>
      <c r="P16" s="53"/>
      <c r="Q16" s="53"/>
      <c r="R16" s="43"/>
      <c r="S16" s="43"/>
      <c r="T16" s="53">
        <f aca="true" t="shared" si="0" ref="T16:T34">V16+W16+X16+Y16</f>
        <v>0</v>
      </c>
      <c r="U16" s="43"/>
      <c r="V16" s="43"/>
      <c r="W16" s="53">
        <f>W17+W18</f>
        <v>0</v>
      </c>
      <c r="X16" s="53">
        <f>X17+X18</f>
        <v>0</v>
      </c>
      <c r="Y16" s="43"/>
      <c r="Z16" s="43"/>
      <c r="AA16" s="44"/>
      <c r="AB16" s="43"/>
      <c r="AC16" s="43"/>
      <c r="AD16" s="43"/>
      <c r="AE16" s="40"/>
      <c r="AF16" s="49"/>
      <c r="AG16" s="40"/>
      <c r="AH16" s="50"/>
      <c r="AI16" s="51"/>
      <c r="AJ16" s="39"/>
      <c r="AK16" s="40"/>
      <c r="AL16" s="41"/>
      <c r="AM16" s="45"/>
      <c r="AN16" s="52"/>
    </row>
    <row r="17" spans="1:40" ht="21" customHeight="1" thickBot="1">
      <c r="A17" s="82" t="s">
        <v>71</v>
      </c>
      <c r="B17" s="84" t="s">
        <v>50</v>
      </c>
      <c r="C17" s="85" t="s">
        <v>51</v>
      </c>
      <c r="D17" s="41"/>
      <c r="E17" s="55">
        <f>L17+T17</f>
        <v>0</v>
      </c>
      <c r="F17" s="53">
        <f>M17+V17</f>
        <v>0</v>
      </c>
      <c r="G17" s="98"/>
      <c r="H17" s="99"/>
      <c r="I17" s="53">
        <f>Y17</f>
        <v>0</v>
      </c>
      <c r="J17" s="41"/>
      <c r="K17" s="43"/>
      <c r="L17" s="43"/>
      <c r="M17" s="46"/>
      <c r="N17" s="47"/>
      <c r="O17" s="48"/>
      <c r="P17" s="40"/>
      <c r="Q17" s="39"/>
      <c r="R17" s="46"/>
      <c r="S17" s="43"/>
      <c r="T17" s="53">
        <f t="shared" si="0"/>
        <v>0</v>
      </c>
      <c r="U17" s="43"/>
      <c r="V17" s="43"/>
      <c r="W17" s="53">
        <f>W18+W19</f>
        <v>0</v>
      </c>
      <c r="X17" s="53">
        <f>X18+X19</f>
        <v>0</v>
      </c>
      <c r="Y17" s="43"/>
      <c r="Z17" s="43"/>
      <c r="AA17" s="44"/>
      <c r="AB17" s="43"/>
      <c r="AC17" s="43"/>
      <c r="AD17" s="43"/>
      <c r="AE17" s="40"/>
      <c r="AF17" s="49"/>
      <c r="AG17" s="40"/>
      <c r="AH17" s="50"/>
      <c r="AI17" s="51"/>
      <c r="AJ17" s="39"/>
      <c r="AK17" s="40"/>
      <c r="AL17" s="41"/>
      <c r="AM17" s="45"/>
      <c r="AN17" s="52"/>
    </row>
    <row r="18" spans="1:40" ht="63" customHeight="1" thickBot="1">
      <c r="A18" s="39">
        <v>2</v>
      </c>
      <c r="B18" s="87" t="s">
        <v>100</v>
      </c>
      <c r="C18" s="39" t="s">
        <v>101</v>
      </c>
      <c r="D18" s="41"/>
      <c r="E18" s="42">
        <f>L18+T18+AC18</f>
        <v>8</v>
      </c>
      <c r="F18" s="43">
        <f>M18+V18+AE18</f>
        <v>6</v>
      </c>
      <c r="G18" s="44"/>
      <c r="H18" s="45"/>
      <c r="I18" s="54">
        <f>Y18+AK18</f>
        <v>2</v>
      </c>
      <c r="J18" s="41"/>
      <c r="K18" s="43"/>
      <c r="L18" s="43"/>
      <c r="M18" s="46"/>
      <c r="N18" s="47"/>
      <c r="O18" s="48"/>
      <c r="P18" s="40"/>
      <c r="Q18" s="39"/>
      <c r="R18" s="46"/>
      <c r="S18" s="43"/>
      <c r="T18" s="53">
        <f t="shared" si="0"/>
        <v>0</v>
      </c>
      <c r="U18" s="43"/>
      <c r="V18" s="40"/>
      <c r="W18" s="39"/>
      <c r="X18" s="51"/>
      <c r="Y18" s="46"/>
      <c r="Z18" s="43"/>
      <c r="AA18" s="44"/>
      <c r="AB18" s="43"/>
      <c r="AC18" s="43">
        <f>AE18+AG18+AJ18+AK18</f>
        <v>8</v>
      </c>
      <c r="AD18" s="43"/>
      <c r="AE18" s="40">
        <v>6</v>
      </c>
      <c r="AF18" s="49"/>
      <c r="AG18" s="40"/>
      <c r="AH18" s="50"/>
      <c r="AI18" s="51"/>
      <c r="AJ18" s="39"/>
      <c r="AK18" s="40">
        <v>2</v>
      </c>
      <c r="AL18" s="41"/>
      <c r="AM18" s="45"/>
      <c r="AN18" s="52"/>
    </row>
    <row r="19" spans="1:40" ht="59.25" customHeight="1" thickBot="1">
      <c r="A19" s="82">
        <v>3</v>
      </c>
      <c r="B19" s="86" t="s">
        <v>104</v>
      </c>
      <c r="C19" s="39" t="s">
        <v>99</v>
      </c>
      <c r="D19" s="100">
        <f aca="true" t="shared" si="1" ref="D19:D25">S19+AB19</f>
        <v>0</v>
      </c>
      <c r="E19" s="42">
        <f>L19+T19+AC19</f>
        <v>8</v>
      </c>
      <c r="F19" s="43">
        <f>M19+V19+AE19</f>
        <v>6</v>
      </c>
      <c r="G19" s="44"/>
      <c r="H19" s="45"/>
      <c r="I19" s="54">
        <f>Y19+AK19</f>
        <v>2</v>
      </c>
      <c r="J19" s="41"/>
      <c r="K19" s="43"/>
      <c r="L19" s="43"/>
      <c r="M19" s="43"/>
      <c r="N19" s="43">
        <f>N20+N21</f>
        <v>0</v>
      </c>
      <c r="O19" s="43">
        <f>O20+O21</f>
        <v>0</v>
      </c>
      <c r="P19" s="53">
        <f>P20+P21</f>
        <v>0</v>
      </c>
      <c r="Q19" s="53">
        <f>Q20+Q21</f>
        <v>0</v>
      </c>
      <c r="R19" s="43"/>
      <c r="S19" s="43"/>
      <c r="T19" s="53">
        <f t="shared" si="0"/>
        <v>0</v>
      </c>
      <c r="U19" s="43"/>
      <c r="V19" s="40"/>
      <c r="W19" s="40"/>
      <c r="X19" s="40"/>
      <c r="Y19" s="40"/>
      <c r="Z19" s="43"/>
      <c r="AA19" s="44"/>
      <c r="AB19" s="43"/>
      <c r="AC19" s="43">
        <f>AE19+AG19+AJ19+AK19</f>
        <v>8</v>
      </c>
      <c r="AD19" s="43"/>
      <c r="AE19" s="40">
        <v>6</v>
      </c>
      <c r="AF19" s="49"/>
      <c r="AG19" s="40"/>
      <c r="AH19" s="50"/>
      <c r="AI19" s="51"/>
      <c r="AJ19" s="39"/>
      <c r="AK19" s="40">
        <v>2</v>
      </c>
      <c r="AL19" s="41"/>
      <c r="AM19" s="45"/>
      <c r="AN19" s="52"/>
    </row>
    <row r="20" spans="1:40" ht="25.5" customHeight="1" thickBot="1">
      <c r="A20" s="39">
        <v>4</v>
      </c>
      <c r="B20" s="87" t="s">
        <v>81</v>
      </c>
      <c r="C20" s="39" t="s">
        <v>70</v>
      </c>
      <c r="D20" s="41">
        <f t="shared" si="1"/>
        <v>148</v>
      </c>
      <c r="E20" s="42">
        <f>F20+G20+H20+I20</f>
        <v>12</v>
      </c>
      <c r="F20" s="43">
        <f aca="true" t="shared" si="2" ref="F20:F25">V20+AE20</f>
        <v>4</v>
      </c>
      <c r="G20" s="44"/>
      <c r="H20" s="45"/>
      <c r="I20" s="43">
        <f>Y20+AK20</f>
        <v>8</v>
      </c>
      <c r="J20" s="41"/>
      <c r="K20" s="43"/>
      <c r="L20" s="43"/>
      <c r="M20" s="46"/>
      <c r="N20" s="47"/>
      <c r="O20" s="48"/>
      <c r="P20" s="40"/>
      <c r="Q20" s="39"/>
      <c r="R20" s="46"/>
      <c r="S20" s="43">
        <v>148</v>
      </c>
      <c r="T20" s="54">
        <f t="shared" si="0"/>
        <v>12</v>
      </c>
      <c r="U20" s="52">
        <v>4</v>
      </c>
      <c r="V20" s="40">
        <v>4</v>
      </c>
      <c r="W20" s="39"/>
      <c r="X20" s="51"/>
      <c r="Y20" s="46">
        <v>8</v>
      </c>
      <c r="Z20" s="43" t="s">
        <v>53</v>
      </c>
      <c r="AA20" s="44"/>
      <c r="AB20" s="43"/>
      <c r="AC20" s="43"/>
      <c r="AD20" s="43"/>
      <c r="AE20" s="40"/>
      <c r="AF20" s="49"/>
      <c r="AG20" s="40"/>
      <c r="AH20" s="50"/>
      <c r="AI20" s="51"/>
      <c r="AJ20" s="39"/>
      <c r="AK20" s="40"/>
      <c r="AL20" s="41"/>
      <c r="AM20" s="45"/>
      <c r="AN20" s="52">
        <f aca="true" t="shared" si="3" ref="AN20:AN27">U20+AD20</f>
        <v>4</v>
      </c>
    </row>
    <row r="21" spans="1:40" ht="61.5" customHeight="1" thickBot="1">
      <c r="A21" s="39">
        <v>5</v>
      </c>
      <c r="B21" s="87" t="s">
        <v>88</v>
      </c>
      <c r="C21" s="39" t="s">
        <v>72</v>
      </c>
      <c r="D21" s="41">
        <f t="shared" si="1"/>
        <v>124</v>
      </c>
      <c r="E21" s="95">
        <f>T21+AC21</f>
        <v>6</v>
      </c>
      <c r="F21" s="96">
        <f t="shared" si="2"/>
        <v>4</v>
      </c>
      <c r="G21" s="97"/>
      <c r="H21" s="54">
        <f>AJ21</f>
        <v>2</v>
      </c>
      <c r="I21" s="54"/>
      <c r="J21" s="41"/>
      <c r="K21" s="43"/>
      <c r="L21" s="53">
        <f>M21+P21+P21+Q21+R21</f>
        <v>0</v>
      </c>
      <c r="M21" s="46"/>
      <c r="N21" s="47"/>
      <c r="O21" s="48"/>
      <c r="P21" s="40"/>
      <c r="Q21" s="39"/>
      <c r="R21" s="46"/>
      <c r="S21" s="43"/>
      <c r="T21" s="54">
        <f t="shared" si="0"/>
        <v>2</v>
      </c>
      <c r="U21" s="43"/>
      <c r="V21" s="40">
        <v>2</v>
      </c>
      <c r="W21" s="39"/>
      <c r="X21" s="51"/>
      <c r="Y21" s="46"/>
      <c r="Z21" s="43"/>
      <c r="AA21" s="44"/>
      <c r="AB21" s="43">
        <v>124</v>
      </c>
      <c r="AC21" s="43">
        <f aca="true" t="shared" si="4" ref="AC21:AC34">AE21+AG21+AJ21+AK21</f>
        <v>4</v>
      </c>
      <c r="AD21" s="43">
        <v>3</v>
      </c>
      <c r="AE21" s="40">
        <v>2</v>
      </c>
      <c r="AF21" s="49"/>
      <c r="AG21" s="40"/>
      <c r="AH21" s="50"/>
      <c r="AI21" s="51"/>
      <c r="AJ21" s="39">
        <v>2</v>
      </c>
      <c r="AK21" s="40"/>
      <c r="AL21" s="41" t="s">
        <v>53</v>
      </c>
      <c r="AM21" s="45"/>
      <c r="AN21" s="52">
        <f t="shared" si="3"/>
        <v>3</v>
      </c>
    </row>
    <row r="22" spans="1:40" ht="45" customHeight="1" thickBot="1">
      <c r="A22" s="39">
        <v>6</v>
      </c>
      <c r="B22" s="87" t="s">
        <v>87</v>
      </c>
      <c r="C22" s="39" t="s">
        <v>70</v>
      </c>
      <c r="D22" s="41">
        <f t="shared" si="1"/>
        <v>74</v>
      </c>
      <c r="E22" s="95">
        <f>T22+AC22</f>
        <v>8</v>
      </c>
      <c r="F22" s="101">
        <f t="shared" si="2"/>
        <v>4</v>
      </c>
      <c r="G22" s="55"/>
      <c r="H22" s="54">
        <f>AJ22</f>
        <v>4</v>
      </c>
      <c r="I22" s="56"/>
      <c r="J22" s="41"/>
      <c r="K22" s="43"/>
      <c r="L22" s="43"/>
      <c r="M22" s="46"/>
      <c r="N22" s="47"/>
      <c r="O22" s="48"/>
      <c r="P22" s="40"/>
      <c r="Q22" s="39"/>
      <c r="R22" s="46"/>
      <c r="S22" s="43"/>
      <c r="T22" s="54">
        <f t="shared" si="0"/>
        <v>4</v>
      </c>
      <c r="U22" s="43"/>
      <c r="V22" s="40">
        <v>4</v>
      </c>
      <c r="W22" s="40"/>
      <c r="X22" s="40"/>
      <c r="Y22" s="40"/>
      <c r="Z22" s="43"/>
      <c r="AA22" s="44"/>
      <c r="AB22" s="43">
        <v>74</v>
      </c>
      <c r="AC22" s="43">
        <f t="shared" si="4"/>
        <v>4</v>
      </c>
      <c r="AD22" s="43">
        <v>2</v>
      </c>
      <c r="AE22" s="103"/>
      <c r="AF22" s="74"/>
      <c r="AG22" s="104"/>
      <c r="AH22" s="50"/>
      <c r="AI22" s="51"/>
      <c r="AJ22" s="39">
        <v>4</v>
      </c>
      <c r="AK22" s="40"/>
      <c r="AL22" s="41"/>
      <c r="AM22" s="45" t="s">
        <v>54</v>
      </c>
      <c r="AN22" s="52">
        <f t="shared" si="3"/>
        <v>2</v>
      </c>
    </row>
    <row r="23" spans="1:40" ht="25.5" customHeight="1" thickBot="1">
      <c r="A23" s="39">
        <v>7</v>
      </c>
      <c r="B23" s="87" t="s">
        <v>73</v>
      </c>
      <c r="C23" s="39" t="s">
        <v>70</v>
      </c>
      <c r="D23" s="41">
        <f t="shared" si="1"/>
        <v>140</v>
      </c>
      <c r="E23" s="95">
        <f>T23+AC23</f>
        <v>6</v>
      </c>
      <c r="F23" s="101">
        <f t="shared" si="2"/>
        <v>2</v>
      </c>
      <c r="G23" s="55"/>
      <c r="H23" s="54">
        <f>AJ23+X23</f>
        <v>4</v>
      </c>
      <c r="I23" s="56"/>
      <c r="J23" s="41"/>
      <c r="K23" s="43"/>
      <c r="L23" s="43"/>
      <c r="M23" s="46"/>
      <c r="N23" s="47"/>
      <c r="O23" s="48"/>
      <c r="P23" s="40"/>
      <c r="Q23" s="39"/>
      <c r="R23" s="46"/>
      <c r="S23" s="43">
        <v>140</v>
      </c>
      <c r="T23" s="54">
        <f t="shared" si="0"/>
        <v>6</v>
      </c>
      <c r="U23" s="43">
        <v>5</v>
      </c>
      <c r="V23" s="40">
        <v>2</v>
      </c>
      <c r="W23" s="40"/>
      <c r="X23" s="40">
        <v>4</v>
      </c>
      <c r="Y23" s="40"/>
      <c r="Z23" s="43" t="s">
        <v>53</v>
      </c>
      <c r="AA23" s="44"/>
      <c r="AB23" s="43"/>
      <c r="AC23" s="53">
        <f t="shared" si="4"/>
        <v>0</v>
      </c>
      <c r="AD23" s="43"/>
      <c r="AE23" s="40"/>
      <c r="AF23" s="49"/>
      <c r="AG23" s="40"/>
      <c r="AH23" s="50"/>
      <c r="AI23" s="51"/>
      <c r="AJ23" s="39"/>
      <c r="AK23" s="40"/>
      <c r="AL23" s="41"/>
      <c r="AM23" s="45"/>
      <c r="AN23" s="52">
        <f t="shared" si="3"/>
        <v>5</v>
      </c>
    </row>
    <row r="24" spans="1:40" ht="26.25" customHeight="1" thickBot="1">
      <c r="A24" s="39">
        <v>8</v>
      </c>
      <c r="B24" s="87" t="s">
        <v>74</v>
      </c>
      <c r="C24" s="39" t="s">
        <v>70</v>
      </c>
      <c r="D24" s="41">
        <f t="shared" si="1"/>
        <v>228</v>
      </c>
      <c r="E24" s="95">
        <f>T24+AC24</f>
        <v>10</v>
      </c>
      <c r="F24" s="101">
        <f t="shared" si="2"/>
        <v>6</v>
      </c>
      <c r="G24" s="102">
        <f aca="true" t="shared" si="5" ref="G24:I25">W24+AF24</f>
        <v>0</v>
      </c>
      <c r="H24" s="101">
        <f>X24+AJ24</f>
        <v>4</v>
      </c>
      <c r="I24" s="102">
        <f t="shared" si="5"/>
        <v>0</v>
      </c>
      <c r="J24" s="41"/>
      <c r="K24" s="43"/>
      <c r="L24" s="43"/>
      <c r="M24" s="46"/>
      <c r="N24" s="47"/>
      <c r="O24" s="48"/>
      <c r="P24" s="40"/>
      <c r="Q24" s="39"/>
      <c r="R24" s="46"/>
      <c r="S24" s="43">
        <v>100</v>
      </c>
      <c r="T24" s="54">
        <f t="shared" si="0"/>
        <v>6</v>
      </c>
      <c r="U24" s="43">
        <v>3</v>
      </c>
      <c r="V24" s="40">
        <v>4</v>
      </c>
      <c r="W24" s="40"/>
      <c r="X24" s="40">
        <v>2</v>
      </c>
      <c r="Y24" s="40"/>
      <c r="Z24" s="43"/>
      <c r="AA24" s="44" t="s">
        <v>54</v>
      </c>
      <c r="AB24" s="43">
        <v>128</v>
      </c>
      <c r="AC24" s="43">
        <f t="shared" si="4"/>
        <v>4</v>
      </c>
      <c r="AD24" s="43">
        <v>3</v>
      </c>
      <c r="AE24" s="40">
        <v>2</v>
      </c>
      <c r="AF24" s="49"/>
      <c r="AG24" s="40"/>
      <c r="AH24" s="50"/>
      <c r="AI24" s="51"/>
      <c r="AJ24" s="39">
        <v>2</v>
      </c>
      <c r="AK24" s="40"/>
      <c r="AL24" s="41" t="s">
        <v>53</v>
      </c>
      <c r="AM24" s="45"/>
      <c r="AN24" s="52">
        <f t="shared" si="3"/>
        <v>6</v>
      </c>
    </row>
    <row r="25" spans="1:40" ht="33" customHeight="1" thickBot="1">
      <c r="A25" s="39">
        <v>9</v>
      </c>
      <c r="B25" s="87" t="s">
        <v>75</v>
      </c>
      <c r="C25" s="39" t="s">
        <v>70</v>
      </c>
      <c r="D25" s="41">
        <f t="shared" si="1"/>
        <v>150</v>
      </c>
      <c r="E25" s="95">
        <f>T25+AC25</f>
        <v>4</v>
      </c>
      <c r="F25" s="52">
        <f t="shared" si="2"/>
        <v>2</v>
      </c>
      <c r="G25" s="44"/>
      <c r="H25" s="101">
        <f t="shared" si="5"/>
        <v>2</v>
      </c>
      <c r="I25" s="43"/>
      <c r="J25" s="41"/>
      <c r="K25" s="43"/>
      <c r="L25" s="43"/>
      <c r="M25" s="46"/>
      <c r="N25" s="47"/>
      <c r="O25" s="48"/>
      <c r="P25" s="40"/>
      <c r="Q25" s="39"/>
      <c r="R25" s="46"/>
      <c r="S25" s="43">
        <v>150</v>
      </c>
      <c r="T25" s="54">
        <f t="shared" si="0"/>
        <v>4</v>
      </c>
      <c r="U25" s="43">
        <v>4</v>
      </c>
      <c r="V25" s="40">
        <v>2</v>
      </c>
      <c r="W25" s="40"/>
      <c r="X25" s="40">
        <v>2</v>
      </c>
      <c r="Y25" s="40"/>
      <c r="Z25" s="43" t="s">
        <v>53</v>
      </c>
      <c r="AA25" s="44"/>
      <c r="AB25" s="57"/>
      <c r="AC25" s="43"/>
      <c r="AD25" s="58"/>
      <c r="AE25" s="103"/>
      <c r="AF25" s="74"/>
      <c r="AG25" s="104"/>
      <c r="AH25" s="50"/>
      <c r="AI25" s="51"/>
      <c r="AJ25" s="39"/>
      <c r="AK25" s="40"/>
      <c r="AL25" s="41"/>
      <c r="AM25" s="58"/>
      <c r="AN25" s="52">
        <f t="shared" si="3"/>
        <v>4</v>
      </c>
    </row>
    <row r="26" spans="1:40" ht="22.5" customHeight="1" thickBot="1">
      <c r="A26" s="39">
        <v>10</v>
      </c>
      <c r="B26" s="87" t="s">
        <v>76</v>
      </c>
      <c r="C26" s="39" t="s">
        <v>47</v>
      </c>
      <c r="D26" s="41">
        <f aca="true" t="shared" si="6" ref="D26:D31">S26+AB26</f>
        <v>120</v>
      </c>
      <c r="E26" s="42">
        <f>F26+H26</f>
        <v>8</v>
      </c>
      <c r="F26" s="43">
        <f>T26+AE26</f>
        <v>6</v>
      </c>
      <c r="G26" s="53">
        <f>W26+AF26</f>
        <v>6</v>
      </c>
      <c r="H26" s="43">
        <f>AJ26</f>
        <v>2</v>
      </c>
      <c r="I26" s="53">
        <f>Y26+AH26</f>
        <v>0</v>
      </c>
      <c r="J26" s="41"/>
      <c r="K26" s="43"/>
      <c r="L26" s="43"/>
      <c r="M26" s="46"/>
      <c r="N26" s="47"/>
      <c r="O26" s="48"/>
      <c r="P26" s="40"/>
      <c r="Q26" s="39"/>
      <c r="R26" s="46"/>
      <c r="S26" s="43"/>
      <c r="T26" s="54">
        <f t="shared" si="0"/>
        <v>2</v>
      </c>
      <c r="U26" s="43"/>
      <c r="V26" s="40">
        <v>2</v>
      </c>
      <c r="W26" s="40"/>
      <c r="X26" s="40"/>
      <c r="Y26" s="40"/>
      <c r="Z26" s="43"/>
      <c r="AA26" s="44"/>
      <c r="AB26" s="43">
        <v>120</v>
      </c>
      <c r="AC26" s="43">
        <f t="shared" si="4"/>
        <v>6</v>
      </c>
      <c r="AD26" s="43">
        <v>3</v>
      </c>
      <c r="AE26" s="40">
        <v>4</v>
      </c>
      <c r="AF26" s="49">
        <v>6</v>
      </c>
      <c r="AG26" s="40"/>
      <c r="AH26" s="50"/>
      <c r="AI26" s="51"/>
      <c r="AJ26" s="39">
        <v>2</v>
      </c>
      <c r="AK26" s="40"/>
      <c r="AL26" s="41"/>
      <c r="AM26" s="45" t="s">
        <v>54</v>
      </c>
      <c r="AN26" s="52">
        <f t="shared" si="3"/>
        <v>3</v>
      </c>
    </row>
    <row r="27" spans="1:40" ht="23.25" customHeight="1" thickBot="1">
      <c r="A27" s="39">
        <v>11</v>
      </c>
      <c r="B27" s="87" t="s">
        <v>77</v>
      </c>
      <c r="C27" s="39" t="s">
        <v>70</v>
      </c>
      <c r="D27" s="41">
        <f t="shared" si="6"/>
        <v>54</v>
      </c>
      <c r="E27" s="42">
        <f>F27+H27</f>
        <v>6</v>
      </c>
      <c r="F27" s="43">
        <f>T27+AE27</f>
        <v>4</v>
      </c>
      <c r="G27" s="53">
        <f>W27+AF27</f>
        <v>0</v>
      </c>
      <c r="H27" s="43">
        <f>AJ27</f>
        <v>2</v>
      </c>
      <c r="I27" s="53">
        <f>Y27+AH27</f>
        <v>0</v>
      </c>
      <c r="J27" s="41"/>
      <c r="K27" s="43"/>
      <c r="L27" s="43"/>
      <c r="M27" s="46"/>
      <c r="N27" s="47"/>
      <c r="O27" s="48"/>
      <c r="P27" s="40"/>
      <c r="Q27" s="39"/>
      <c r="R27" s="46"/>
      <c r="S27" s="43"/>
      <c r="T27" s="54">
        <f t="shared" si="0"/>
        <v>2</v>
      </c>
      <c r="U27" s="43"/>
      <c r="V27" s="40">
        <v>2</v>
      </c>
      <c r="W27" s="40"/>
      <c r="X27" s="40"/>
      <c r="Y27" s="40"/>
      <c r="Z27" s="43"/>
      <c r="AA27" s="44"/>
      <c r="AB27" s="43">
        <v>54</v>
      </c>
      <c r="AC27" s="43">
        <f t="shared" si="4"/>
        <v>4</v>
      </c>
      <c r="AD27" s="43">
        <v>1.5</v>
      </c>
      <c r="AE27" s="40">
        <v>2</v>
      </c>
      <c r="AF27" s="49"/>
      <c r="AG27" s="40"/>
      <c r="AH27" s="50"/>
      <c r="AI27" s="51"/>
      <c r="AJ27" s="39">
        <v>2</v>
      </c>
      <c r="AK27" s="40"/>
      <c r="AL27" s="41"/>
      <c r="AM27" s="45" t="s">
        <v>54</v>
      </c>
      <c r="AN27" s="52">
        <f t="shared" si="3"/>
        <v>1.5</v>
      </c>
    </row>
    <row r="28" spans="1:40" ht="40.5" customHeight="1" thickBot="1">
      <c r="A28" s="39">
        <v>12</v>
      </c>
      <c r="B28" s="87" t="s">
        <v>78</v>
      </c>
      <c r="C28" s="39" t="s">
        <v>70</v>
      </c>
      <c r="D28" s="41">
        <f t="shared" si="6"/>
        <v>82</v>
      </c>
      <c r="E28" s="42">
        <f>F28+H28</f>
        <v>8</v>
      </c>
      <c r="F28" s="43">
        <f aca="true" t="shared" si="7" ref="F28:F33">V28+AE28</f>
        <v>4</v>
      </c>
      <c r="G28" s="53">
        <f>W28+AF28</f>
        <v>2</v>
      </c>
      <c r="H28" s="43">
        <f>X28+AJ28</f>
        <v>4</v>
      </c>
      <c r="I28" s="53">
        <f>Y28+AH28</f>
        <v>0</v>
      </c>
      <c r="J28" s="41"/>
      <c r="K28" s="43"/>
      <c r="L28" s="43"/>
      <c r="M28" s="46"/>
      <c r="N28" s="47"/>
      <c r="O28" s="48"/>
      <c r="P28" s="40"/>
      <c r="Q28" s="39"/>
      <c r="R28" s="46"/>
      <c r="S28" s="54"/>
      <c r="T28" s="54">
        <f t="shared" si="0"/>
        <v>4</v>
      </c>
      <c r="U28" s="43"/>
      <c r="V28" s="40">
        <v>2</v>
      </c>
      <c r="W28" s="40"/>
      <c r="X28" s="40">
        <v>2</v>
      </c>
      <c r="Y28" s="40"/>
      <c r="Z28" s="43"/>
      <c r="AA28" s="44"/>
      <c r="AB28" s="43">
        <v>82</v>
      </c>
      <c r="AC28" s="43">
        <f t="shared" si="4"/>
        <v>4</v>
      </c>
      <c r="AD28" s="43">
        <v>2</v>
      </c>
      <c r="AE28" s="40">
        <v>2</v>
      </c>
      <c r="AF28" s="49">
        <v>2</v>
      </c>
      <c r="AG28" s="40"/>
      <c r="AH28" s="50"/>
      <c r="AI28" s="51"/>
      <c r="AJ28" s="39">
        <v>2</v>
      </c>
      <c r="AK28" s="40"/>
      <c r="AL28" s="41"/>
      <c r="AM28" s="45" t="s">
        <v>54</v>
      </c>
      <c r="AN28" s="52">
        <f>AD28</f>
        <v>2</v>
      </c>
    </row>
    <row r="29" spans="1:40" ht="39.75" customHeight="1" thickBot="1">
      <c r="A29" s="39">
        <v>13</v>
      </c>
      <c r="B29" s="87" t="s">
        <v>107</v>
      </c>
      <c r="C29" s="39" t="s">
        <v>52</v>
      </c>
      <c r="D29" s="41">
        <f t="shared" si="6"/>
        <v>200</v>
      </c>
      <c r="E29" s="42">
        <f aca="true" t="shared" si="8" ref="E29:E34">T29+AC29</f>
        <v>6</v>
      </c>
      <c r="F29" s="52">
        <f t="shared" si="7"/>
        <v>2</v>
      </c>
      <c r="G29" s="59">
        <f>W29</f>
        <v>0</v>
      </c>
      <c r="H29" s="52">
        <f aca="true" t="shared" si="9" ref="H29:H34">X29+AJ29</f>
        <v>4</v>
      </c>
      <c r="I29" s="42"/>
      <c r="J29" s="41"/>
      <c r="K29" s="43"/>
      <c r="L29" s="43"/>
      <c r="M29" s="46"/>
      <c r="N29" s="47"/>
      <c r="O29" s="48"/>
      <c r="P29" s="40"/>
      <c r="Q29" s="39"/>
      <c r="R29" s="46"/>
      <c r="S29" s="43">
        <v>80</v>
      </c>
      <c r="T29" s="54">
        <f t="shared" si="0"/>
        <v>6</v>
      </c>
      <c r="U29" s="43">
        <v>2</v>
      </c>
      <c r="V29" s="40">
        <v>2</v>
      </c>
      <c r="W29" s="40"/>
      <c r="X29" s="40">
        <v>4</v>
      </c>
      <c r="Y29" s="40"/>
      <c r="Z29" s="43"/>
      <c r="AA29" s="44" t="s">
        <v>54</v>
      </c>
      <c r="AB29" s="43">
        <v>120</v>
      </c>
      <c r="AC29" s="53">
        <f t="shared" si="4"/>
        <v>0</v>
      </c>
      <c r="AD29" s="43">
        <v>3</v>
      </c>
      <c r="AE29" s="40"/>
      <c r="AF29" s="49"/>
      <c r="AG29" s="40"/>
      <c r="AH29" s="50"/>
      <c r="AI29" s="51"/>
      <c r="AJ29" s="39"/>
      <c r="AK29" s="40"/>
      <c r="AL29" s="41" t="s">
        <v>53</v>
      </c>
      <c r="AM29" s="45"/>
      <c r="AN29" s="52">
        <f aca="true" t="shared" si="10" ref="AN29:AN34">U29+AD29</f>
        <v>5</v>
      </c>
    </row>
    <row r="30" spans="1:40" ht="24" customHeight="1" thickBot="1">
      <c r="A30" s="39">
        <v>14</v>
      </c>
      <c r="B30" s="87" t="s">
        <v>82</v>
      </c>
      <c r="C30" s="39" t="s">
        <v>70</v>
      </c>
      <c r="D30" s="41">
        <f t="shared" si="6"/>
        <v>300</v>
      </c>
      <c r="E30" s="42">
        <f t="shared" si="8"/>
        <v>24</v>
      </c>
      <c r="F30" s="52">
        <f t="shared" si="7"/>
        <v>12</v>
      </c>
      <c r="G30" s="59">
        <f>W30</f>
        <v>0</v>
      </c>
      <c r="H30" s="52">
        <f t="shared" si="9"/>
        <v>12</v>
      </c>
      <c r="I30" s="42"/>
      <c r="J30" s="41"/>
      <c r="K30" s="43"/>
      <c r="L30" s="43"/>
      <c r="M30" s="46"/>
      <c r="N30" s="47"/>
      <c r="O30" s="48"/>
      <c r="P30" s="40"/>
      <c r="Q30" s="39"/>
      <c r="R30" s="46"/>
      <c r="S30" s="43">
        <v>140</v>
      </c>
      <c r="T30" s="54">
        <f t="shared" si="0"/>
        <v>14</v>
      </c>
      <c r="U30" s="43">
        <v>2.5</v>
      </c>
      <c r="V30" s="40">
        <v>8</v>
      </c>
      <c r="W30" s="40"/>
      <c r="X30" s="40">
        <v>6</v>
      </c>
      <c r="Y30" s="40"/>
      <c r="Z30" s="43" t="s">
        <v>53</v>
      </c>
      <c r="AA30" s="44"/>
      <c r="AB30" s="43">
        <v>160</v>
      </c>
      <c r="AC30" s="43">
        <f t="shared" si="4"/>
        <v>10</v>
      </c>
      <c r="AD30" s="43">
        <v>3</v>
      </c>
      <c r="AE30" s="40">
        <v>4</v>
      </c>
      <c r="AF30" s="49"/>
      <c r="AG30" s="40"/>
      <c r="AH30" s="50"/>
      <c r="AI30" s="51"/>
      <c r="AJ30" s="39">
        <v>6</v>
      </c>
      <c r="AK30" s="40"/>
      <c r="AL30" s="41" t="s">
        <v>53</v>
      </c>
      <c r="AM30" s="45"/>
      <c r="AN30" s="52">
        <f t="shared" si="10"/>
        <v>5.5</v>
      </c>
    </row>
    <row r="31" spans="1:40" ht="40.5" customHeight="1" thickBot="1">
      <c r="A31" s="39">
        <v>15</v>
      </c>
      <c r="B31" s="87" t="s">
        <v>83</v>
      </c>
      <c r="C31" s="39" t="s">
        <v>70</v>
      </c>
      <c r="D31" s="41">
        <f t="shared" si="6"/>
        <v>70</v>
      </c>
      <c r="E31" s="42">
        <f t="shared" si="8"/>
        <v>4</v>
      </c>
      <c r="F31" s="52">
        <f t="shared" si="7"/>
        <v>2</v>
      </c>
      <c r="G31" s="55" t="e">
        <f>#REF!+#REF!</f>
        <v>#REF!</v>
      </c>
      <c r="H31" s="56">
        <f t="shared" si="9"/>
        <v>2</v>
      </c>
      <c r="I31" s="59">
        <f>Y31+AK31</f>
        <v>0</v>
      </c>
      <c r="J31" s="41"/>
      <c r="K31" s="43"/>
      <c r="L31" s="43"/>
      <c r="M31" s="46"/>
      <c r="N31" s="47"/>
      <c r="O31" s="48"/>
      <c r="P31" s="40"/>
      <c r="Q31" s="39"/>
      <c r="R31" s="46"/>
      <c r="S31" s="43">
        <v>70</v>
      </c>
      <c r="T31" s="54">
        <f t="shared" si="0"/>
        <v>4</v>
      </c>
      <c r="U31" s="43">
        <v>2</v>
      </c>
      <c r="V31" s="40">
        <v>2</v>
      </c>
      <c r="W31" s="40"/>
      <c r="X31" s="40">
        <v>2</v>
      </c>
      <c r="Y31" s="40"/>
      <c r="Z31" s="43"/>
      <c r="AA31" s="44" t="s">
        <v>54</v>
      </c>
      <c r="AB31" s="43"/>
      <c r="AC31" s="43"/>
      <c r="AD31" s="43"/>
      <c r="AE31" s="40"/>
      <c r="AF31" s="49"/>
      <c r="AG31" s="40"/>
      <c r="AH31" s="50"/>
      <c r="AI31" s="51"/>
      <c r="AJ31" s="39"/>
      <c r="AK31" s="40"/>
      <c r="AL31" s="41"/>
      <c r="AM31" s="45"/>
      <c r="AN31" s="52">
        <f t="shared" si="10"/>
        <v>2</v>
      </c>
    </row>
    <row r="32" spans="1:40" ht="39" customHeight="1" thickBot="1">
      <c r="A32" s="39">
        <v>16</v>
      </c>
      <c r="B32" s="87" t="s">
        <v>84</v>
      </c>
      <c r="C32" s="39" t="s">
        <v>70</v>
      </c>
      <c r="D32" s="41">
        <f>S32+AB32</f>
        <v>90</v>
      </c>
      <c r="E32" s="42">
        <f t="shared" si="8"/>
        <v>6</v>
      </c>
      <c r="F32" s="52">
        <f t="shared" si="7"/>
        <v>4</v>
      </c>
      <c r="G32" s="55" t="e">
        <f>W38+AG38</f>
        <v>#VALUE!</v>
      </c>
      <c r="H32" s="56">
        <f t="shared" si="9"/>
        <v>2</v>
      </c>
      <c r="I32" s="59">
        <f>Y32+AK32</f>
        <v>0</v>
      </c>
      <c r="J32" s="41"/>
      <c r="K32" s="43"/>
      <c r="L32" s="43"/>
      <c r="M32" s="46"/>
      <c r="N32" s="47"/>
      <c r="O32" s="48"/>
      <c r="P32" s="40"/>
      <c r="Q32" s="39"/>
      <c r="R32" s="46"/>
      <c r="S32" s="43"/>
      <c r="T32" s="54">
        <f t="shared" si="0"/>
        <v>2</v>
      </c>
      <c r="U32" s="43"/>
      <c r="V32" s="40">
        <v>2</v>
      </c>
      <c r="W32" s="40"/>
      <c r="X32" s="40"/>
      <c r="Y32" s="40"/>
      <c r="Z32" s="43"/>
      <c r="AA32" s="44"/>
      <c r="AB32" s="43">
        <v>90</v>
      </c>
      <c r="AC32" s="43">
        <f t="shared" si="4"/>
        <v>4</v>
      </c>
      <c r="AD32" s="43">
        <v>2.5</v>
      </c>
      <c r="AE32" s="40">
        <v>2</v>
      </c>
      <c r="AF32" s="49"/>
      <c r="AG32" s="40"/>
      <c r="AH32" s="50"/>
      <c r="AI32" s="51"/>
      <c r="AJ32" s="39">
        <v>2</v>
      </c>
      <c r="AK32" s="40"/>
      <c r="AL32" s="41"/>
      <c r="AM32" s="45" t="s">
        <v>54</v>
      </c>
      <c r="AN32" s="52">
        <f t="shared" si="10"/>
        <v>2.5</v>
      </c>
    </row>
    <row r="33" spans="1:40" ht="26.25" customHeight="1" thickBot="1">
      <c r="A33" s="39">
        <v>17</v>
      </c>
      <c r="B33" s="87" t="s">
        <v>85</v>
      </c>
      <c r="C33" s="39" t="s">
        <v>79</v>
      </c>
      <c r="D33" s="41">
        <f>S33+AB33</f>
        <v>188</v>
      </c>
      <c r="E33" s="42">
        <f t="shared" si="8"/>
        <v>18</v>
      </c>
      <c r="F33" s="59">
        <f t="shared" si="7"/>
        <v>0</v>
      </c>
      <c r="G33" s="55">
        <f>W39+AG39</f>
        <v>0</v>
      </c>
      <c r="H33" s="56">
        <f t="shared" si="9"/>
        <v>18</v>
      </c>
      <c r="I33" s="56"/>
      <c r="J33" s="41"/>
      <c r="K33" s="43"/>
      <c r="L33" s="43"/>
      <c r="M33" s="46"/>
      <c r="N33" s="47"/>
      <c r="O33" s="48"/>
      <c r="P33" s="40"/>
      <c r="Q33" s="39"/>
      <c r="R33" s="46"/>
      <c r="S33" s="43">
        <v>94</v>
      </c>
      <c r="T33" s="54">
        <f t="shared" si="0"/>
        <v>8</v>
      </c>
      <c r="U33" s="43">
        <v>2.5</v>
      </c>
      <c r="V33" s="40"/>
      <c r="W33" s="40"/>
      <c r="X33" s="40">
        <v>8</v>
      </c>
      <c r="Y33" s="40"/>
      <c r="Z33" s="43"/>
      <c r="AA33" s="44" t="s">
        <v>54</v>
      </c>
      <c r="AB33" s="43">
        <v>94</v>
      </c>
      <c r="AC33" s="43">
        <f t="shared" si="4"/>
        <v>10</v>
      </c>
      <c r="AD33" s="43">
        <v>2.5</v>
      </c>
      <c r="AE33" s="40"/>
      <c r="AF33" s="49"/>
      <c r="AG33" s="40"/>
      <c r="AH33" s="50"/>
      <c r="AI33" s="51"/>
      <c r="AJ33" s="39">
        <v>10</v>
      </c>
      <c r="AK33" s="40"/>
      <c r="AL33" s="41"/>
      <c r="AM33" s="45" t="s">
        <v>54</v>
      </c>
      <c r="AN33" s="52">
        <f t="shared" si="10"/>
        <v>5</v>
      </c>
    </row>
    <row r="34" spans="1:40" ht="25.5" customHeight="1" thickBot="1">
      <c r="A34" s="39">
        <v>18</v>
      </c>
      <c r="B34" s="87" t="s">
        <v>86</v>
      </c>
      <c r="C34" s="39" t="s">
        <v>70</v>
      </c>
      <c r="D34" s="41">
        <f>S34+AB34</f>
        <v>184</v>
      </c>
      <c r="E34" s="42">
        <f t="shared" si="8"/>
        <v>6</v>
      </c>
      <c r="F34" s="52"/>
      <c r="G34" s="55"/>
      <c r="H34" s="56">
        <f t="shared" si="9"/>
        <v>6</v>
      </c>
      <c r="I34" s="56"/>
      <c r="J34" s="41"/>
      <c r="K34" s="43"/>
      <c r="L34" s="43"/>
      <c r="M34" s="46"/>
      <c r="N34" s="47"/>
      <c r="O34" s="48"/>
      <c r="P34" s="40"/>
      <c r="Q34" s="39"/>
      <c r="R34" s="46"/>
      <c r="S34" s="43">
        <v>84</v>
      </c>
      <c r="T34" s="54">
        <f t="shared" si="0"/>
        <v>4</v>
      </c>
      <c r="U34" s="43">
        <v>2</v>
      </c>
      <c r="V34" s="40"/>
      <c r="W34" s="40"/>
      <c r="X34" s="40">
        <v>4</v>
      </c>
      <c r="Y34" s="40"/>
      <c r="Z34" s="43"/>
      <c r="AA34" s="44" t="s">
        <v>54</v>
      </c>
      <c r="AB34" s="43">
        <v>100</v>
      </c>
      <c r="AC34" s="43">
        <f t="shared" si="4"/>
        <v>2</v>
      </c>
      <c r="AD34" s="43">
        <v>3</v>
      </c>
      <c r="AE34" s="40"/>
      <c r="AF34" s="49"/>
      <c r="AG34" s="40"/>
      <c r="AH34" s="50"/>
      <c r="AI34" s="51"/>
      <c r="AJ34" s="39">
        <v>2</v>
      </c>
      <c r="AK34" s="40"/>
      <c r="AL34" s="41" t="s">
        <v>53</v>
      </c>
      <c r="AM34" s="45"/>
      <c r="AN34" s="52">
        <f t="shared" si="10"/>
        <v>5</v>
      </c>
    </row>
    <row r="35" spans="1:40" ht="44.25" customHeight="1" thickBot="1">
      <c r="A35" s="113" t="s">
        <v>43</v>
      </c>
      <c r="B35" s="113" t="s">
        <v>28</v>
      </c>
      <c r="C35" s="113" t="s">
        <v>14</v>
      </c>
      <c r="D35" s="119" t="s">
        <v>16</v>
      </c>
      <c r="E35" s="120"/>
      <c r="F35" s="120"/>
      <c r="G35" s="120"/>
      <c r="H35" s="120"/>
      <c r="I35" s="121"/>
      <c r="J35" s="119" t="s">
        <v>56</v>
      </c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1"/>
      <c r="AB35" s="119" t="s">
        <v>57</v>
      </c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1"/>
      <c r="AN35" s="150" t="s">
        <v>65</v>
      </c>
    </row>
    <row r="36" spans="1:40" ht="44.25" customHeight="1" thickBot="1">
      <c r="A36" s="114"/>
      <c r="B36" s="114"/>
      <c r="C36" s="114"/>
      <c r="D36" s="116" t="s">
        <v>17</v>
      </c>
      <c r="E36" s="118" t="s">
        <v>66</v>
      </c>
      <c r="F36" s="119" t="s">
        <v>18</v>
      </c>
      <c r="G36" s="120"/>
      <c r="H36" s="120"/>
      <c r="I36" s="121"/>
      <c r="J36" s="131" t="s">
        <v>55</v>
      </c>
      <c r="K36" s="132"/>
      <c r="L36" s="132"/>
      <c r="M36" s="132"/>
      <c r="N36" s="132"/>
      <c r="O36" s="132"/>
      <c r="P36" s="132"/>
      <c r="Q36" s="132"/>
      <c r="R36" s="132"/>
      <c r="S36" s="119" t="s">
        <v>89</v>
      </c>
      <c r="T36" s="120"/>
      <c r="U36" s="120"/>
      <c r="V36" s="120"/>
      <c r="W36" s="120"/>
      <c r="X36" s="120"/>
      <c r="Y36" s="120"/>
      <c r="Z36" s="120"/>
      <c r="AA36" s="121"/>
      <c r="AB36" s="119" t="s">
        <v>68</v>
      </c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  <c r="AN36" s="150"/>
    </row>
    <row r="37" spans="1:40" ht="44.25" customHeight="1" thickBot="1">
      <c r="A37" s="114"/>
      <c r="B37" s="114"/>
      <c r="C37" s="114"/>
      <c r="D37" s="116"/>
      <c r="E37" s="116"/>
      <c r="F37" s="118" t="s">
        <v>29</v>
      </c>
      <c r="G37" s="155" t="s">
        <v>30</v>
      </c>
      <c r="H37" s="151" t="s">
        <v>31</v>
      </c>
      <c r="I37" s="118" t="s">
        <v>32</v>
      </c>
      <c r="J37" s="118" t="s">
        <v>19</v>
      </c>
      <c r="K37" s="118" t="s">
        <v>20</v>
      </c>
      <c r="L37" s="118" t="s">
        <v>33</v>
      </c>
      <c r="M37" s="119" t="s">
        <v>18</v>
      </c>
      <c r="N37" s="120"/>
      <c r="O37" s="120"/>
      <c r="P37" s="120"/>
      <c r="Q37" s="120"/>
      <c r="R37" s="120"/>
      <c r="S37" s="118" t="s">
        <v>19</v>
      </c>
      <c r="T37" s="118" t="s">
        <v>33</v>
      </c>
      <c r="U37" s="118" t="s">
        <v>20</v>
      </c>
      <c r="V37" s="147" t="s">
        <v>36</v>
      </c>
      <c r="W37" s="148"/>
      <c r="X37" s="148"/>
      <c r="Y37" s="149"/>
      <c r="Z37" s="23"/>
      <c r="AB37" s="118" t="s">
        <v>19</v>
      </c>
      <c r="AC37" s="118" t="s">
        <v>21</v>
      </c>
      <c r="AD37" s="118" t="s">
        <v>20</v>
      </c>
      <c r="AE37" s="119" t="s">
        <v>36</v>
      </c>
      <c r="AF37" s="120"/>
      <c r="AG37" s="120"/>
      <c r="AH37" s="120"/>
      <c r="AI37" s="120"/>
      <c r="AJ37" s="120"/>
      <c r="AK37" s="120"/>
      <c r="AL37" s="23"/>
      <c r="AM37" s="22"/>
      <c r="AN37" s="150"/>
    </row>
    <row r="38" spans="1:40" ht="107.25" customHeight="1" thickBot="1">
      <c r="A38" s="115"/>
      <c r="B38" s="115"/>
      <c r="C38" s="115"/>
      <c r="D38" s="117"/>
      <c r="E38" s="117"/>
      <c r="F38" s="117"/>
      <c r="G38" s="156"/>
      <c r="H38" s="152"/>
      <c r="I38" s="117"/>
      <c r="J38" s="117"/>
      <c r="K38" s="117"/>
      <c r="L38" s="117"/>
      <c r="M38" s="150" t="s">
        <v>29</v>
      </c>
      <c r="N38" s="150"/>
      <c r="O38" s="150"/>
      <c r="P38" s="26" t="s">
        <v>30</v>
      </c>
      <c r="Q38" s="27" t="s">
        <v>31</v>
      </c>
      <c r="R38" s="25" t="s">
        <v>32</v>
      </c>
      <c r="S38" s="117"/>
      <c r="T38" s="117"/>
      <c r="U38" s="117"/>
      <c r="V38" s="28" t="s">
        <v>29</v>
      </c>
      <c r="W38" s="26" t="s">
        <v>30</v>
      </c>
      <c r="X38" s="26" t="s">
        <v>31</v>
      </c>
      <c r="Y38" s="29" t="s">
        <v>32</v>
      </c>
      <c r="Z38" s="24" t="s">
        <v>34</v>
      </c>
      <c r="AA38" s="12" t="s">
        <v>35</v>
      </c>
      <c r="AB38" s="117"/>
      <c r="AC38" s="117"/>
      <c r="AD38" s="117"/>
      <c r="AE38" s="26" t="s">
        <v>29</v>
      </c>
      <c r="AF38" s="30"/>
      <c r="AG38" s="171" t="s">
        <v>30</v>
      </c>
      <c r="AH38" s="172"/>
      <c r="AI38" s="173"/>
      <c r="AJ38" s="27" t="s">
        <v>31</v>
      </c>
      <c r="AK38" s="26" t="s">
        <v>32</v>
      </c>
      <c r="AL38" s="24" t="s">
        <v>34</v>
      </c>
      <c r="AM38" s="12" t="s">
        <v>35</v>
      </c>
      <c r="AN38" s="150"/>
    </row>
    <row r="39" spans="1:40" ht="39.75" customHeight="1" thickBot="1">
      <c r="A39" s="39">
        <v>19</v>
      </c>
      <c r="B39" s="87" t="s">
        <v>109</v>
      </c>
      <c r="C39" s="39" t="s">
        <v>70</v>
      </c>
      <c r="D39" s="41">
        <f>S39+AB39</f>
        <v>166</v>
      </c>
      <c r="E39" s="42">
        <f>T39+AC39</f>
        <v>12</v>
      </c>
      <c r="F39" s="56">
        <f>V39+AE39</f>
        <v>6</v>
      </c>
      <c r="G39" s="55">
        <f>W45+AG45</f>
        <v>0</v>
      </c>
      <c r="H39" s="56">
        <f>X39+AJ39</f>
        <v>6</v>
      </c>
      <c r="I39" s="89"/>
      <c r="J39" s="77"/>
      <c r="K39" s="89"/>
      <c r="L39" s="89"/>
      <c r="M39" s="90"/>
      <c r="N39" s="91"/>
      <c r="O39" s="92"/>
      <c r="P39" s="26"/>
      <c r="Q39" s="27"/>
      <c r="R39" s="90"/>
      <c r="S39" s="93">
        <v>66</v>
      </c>
      <c r="T39" s="54">
        <f>V39+W39+X39+Y39</f>
        <v>6</v>
      </c>
      <c r="U39" s="93">
        <v>1.5</v>
      </c>
      <c r="V39" s="78">
        <v>4</v>
      </c>
      <c r="W39" s="26"/>
      <c r="X39" s="110">
        <v>2</v>
      </c>
      <c r="Y39" s="28"/>
      <c r="Z39" s="93" t="s">
        <v>53</v>
      </c>
      <c r="AA39" s="94"/>
      <c r="AB39" s="93">
        <v>100</v>
      </c>
      <c r="AC39" s="43">
        <f>AE39+AG39+AJ39+AK39</f>
        <v>6</v>
      </c>
      <c r="AD39" s="93">
        <v>2.5</v>
      </c>
      <c r="AE39" s="105">
        <v>2</v>
      </c>
      <c r="AF39" s="106"/>
      <c r="AG39" s="105"/>
      <c r="AH39" s="107"/>
      <c r="AI39" s="108"/>
      <c r="AJ39" s="109">
        <v>4</v>
      </c>
      <c r="AK39" s="26"/>
      <c r="AL39" s="93"/>
      <c r="AM39" s="94" t="s">
        <v>54</v>
      </c>
      <c r="AN39" s="52">
        <f>U39+AD39</f>
        <v>4</v>
      </c>
    </row>
    <row r="40" spans="1:40" ht="42" customHeight="1" thickBot="1">
      <c r="A40" s="39">
        <v>20</v>
      </c>
      <c r="B40" s="87" t="s">
        <v>110</v>
      </c>
      <c r="C40" s="39" t="s">
        <v>70</v>
      </c>
      <c r="D40" s="41"/>
      <c r="E40" s="42">
        <f>T40+AC40</f>
        <v>4</v>
      </c>
      <c r="F40" s="56"/>
      <c r="G40" s="55">
        <f>W46+AG46</f>
        <v>0</v>
      </c>
      <c r="H40" s="56">
        <f>X40+AJ40</f>
        <v>4</v>
      </c>
      <c r="I40" s="89"/>
      <c r="J40" s="77"/>
      <c r="K40" s="89"/>
      <c r="L40" s="89"/>
      <c r="M40" s="90"/>
      <c r="N40" s="91"/>
      <c r="O40" s="92"/>
      <c r="P40" s="26"/>
      <c r="Q40" s="27"/>
      <c r="R40" s="90"/>
      <c r="S40" s="93"/>
      <c r="T40" s="54"/>
      <c r="U40" s="93"/>
      <c r="V40" s="78"/>
      <c r="W40" s="26"/>
      <c r="X40" s="110"/>
      <c r="Y40" s="28"/>
      <c r="Z40" s="93"/>
      <c r="AA40" s="94"/>
      <c r="AB40" s="93"/>
      <c r="AC40" s="43">
        <f>AE40+AG40+AJ40+AK40</f>
        <v>4</v>
      </c>
      <c r="AD40" s="93"/>
      <c r="AE40" s="105"/>
      <c r="AF40" s="106"/>
      <c r="AG40" s="105"/>
      <c r="AH40" s="107"/>
      <c r="AI40" s="108"/>
      <c r="AJ40" s="109">
        <v>4</v>
      </c>
      <c r="AK40" s="26"/>
      <c r="AL40" s="93"/>
      <c r="AM40" s="94"/>
      <c r="AN40" s="52"/>
    </row>
    <row r="41" spans="1:40" ht="44.25" customHeight="1" thickBot="1">
      <c r="A41" s="39">
        <v>21</v>
      </c>
      <c r="B41" s="87" t="s">
        <v>102</v>
      </c>
      <c r="C41" s="39" t="s">
        <v>70</v>
      </c>
      <c r="D41" s="77"/>
      <c r="E41" s="42">
        <f>T41+AC41</f>
        <v>4</v>
      </c>
      <c r="F41" s="56">
        <f>V41+AE41</f>
        <v>4</v>
      </c>
      <c r="G41" s="79"/>
      <c r="H41" s="79"/>
      <c r="I41" s="89"/>
      <c r="J41" s="77"/>
      <c r="K41" s="89"/>
      <c r="L41" s="89"/>
      <c r="M41" s="90"/>
      <c r="N41" s="91"/>
      <c r="O41" s="92"/>
      <c r="P41" s="26"/>
      <c r="Q41" s="27"/>
      <c r="R41" s="90"/>
      <c r="S41" s="89"/>
      <c r="T41" s="89"/>
      <c r="U41" s="89"/>
      <c r="V41" s="28"/>
      <c r="W41" s="26"/>
      <c r="X41" s="26"/>
      <c r="Y41" s="28"/>
      <c r="Z41" s="93"/>
      <c r="AA41" s="94"/>
      <c r="AB41" s="89"/>
      <c r="AC41" s="43">
        <f>AE41+AG41+AJ41+AK41</f>
        <v>4</v>
      </c>
      <c r="AD41" s="89"/>
      <c r="AE41" s="105">
        <v>4</v>
      </c>
      <c r="AF41" s="30"/>
      <c r="AG41" s="26"/>
      <c r="AH41" s="80"/>
      <c r="AI41" s="81"/>
      <c r="AJ41" s="27"/>
      <c r="AK41" s="26"/>
      <c r="AL41" s="93"/>
      <c r="AM41" s="94"/>
      <c r="AN41" s="25"/>
    </row>
    <row r="42" spans="1:40" ht="43.5" customHeight="1" thickBot="1">
      <c r="A42" s="39">
        <v>22</v>
      </c>
      <c r="B42" s="83" t="s">
        <v>80</v>
      </c>
      <c r="C42" s="39" t="s">
        <v>70</v>
      </c>
      <c r="D42" s="41">
        <f>S42+AB42</f>
        <v>20</v>
      </c>
      <c r="E42" s="88"/>
      <c r="F42" s="89"/>
      <c r="G42" s="79"/>
      <c r="H42" s="79"/>
      <c r="I42" s="89"/>
      <c r="J42" s="77"/>
      <c r="K42" s="89"/>
      <c r="L42" s="89"/>
      <c r="M42" s="90"/>
      <c r="N42" s="91"/>
      <c r="O42" s="92"/>
      <c r="P42" s="26"/>
      <c r="Q42" s="27"/>
      <c r="R42" s="90"/>
      <c r="S42" s="89"/>
      <c r="T42" s="89"/>
      <c r="U42" s="89"/>
      <c r="V42" s="28"/>
      <c r="W42" s="26"/>
      <c r="X42" s="26"/>
      <c r="Y42" s="28"/>
      <c r="Z42" s="93"/>
      <c r="AA42" s="94"/>
      <c r="AB42" s="93">
        <v>20</v>
      </c>
      <c r="AC42" s="93"/>
      <c r="AD42" s="93">
        <v>0.5</v>
      </c>
      <c r="AE42" s="105"/>
      <c r="AF42" s="106"/>
      <c r="AG42" s="105"/>
      <c r="AH42" s="107"/>
      <c r="AI42" s="108"/>
      <c r="AJ42" s="109"/>
      <c r="AK42" s="105"/>
      <c r="AL42" s="93"/>
      <c r="AM42" s="94"/>
      <c r="AN42" s="52">
        <f>U42+AD42</f>
        <v>0.5</v>
      </c>
    </row>
    <row r="43" spans="1:40" s="11" customFormat="1" ht="20.25" thickBot="1">
      <c r="A43" s="39"/>
      <c r="B43" s="153" t="s">
        <v>42</v>
      </c>
      <c r="C43" s="154"/>
      <c r="D43" s="63">
        <f>D15+D16+D19+D20+D21+D22+D23+D24+D25+D26+D27+D28+D29+D30+D31+D32+D33+D34+D39+D40+D41+D42</f>
        <v>2482</v>
      </c>
      <c r="E43" s="63">
        <f>E15+E16+E18+E19+E20+E21+E22+E23+E24+E25+E26+E27+E28+E29+E30+E31+E32+E33+E34+E39+E40+E41+E42</f>
        <v>168</v>
      </c>
      <c r="F43" s="63">
        <f>F15+F16+F18+F19+F20+F21+F22+F23+F24+F25+F26+F27+F28+F29+F30+F31+F32+F33+F34+F39+F40+F41+F42</f>
        <v>78</v>
      </c>
      <c r="G43" s="63"/>
      <c r="H43" s="63">
        <f>H15+H16+H18+H19+H20+H21+H22+H23+H24+H25+H26+H27+H28+H29+H30+H31+H32+H33+H34+H39+H40+H41+H42</f>
        <v>78</v>
      </c>
      <c r="I43" s="63">
        <f>I15+I16+I18+I19+I20+I21+I22+I23+I24+I25+I26+I27+I28+I29+I30+I31+I32+I33+I34+I39+I40+I41+I42</f>
        <v>12</v>
      </c>
      <c r="J43" s="63" t="e">
        <f>J15+J19+J22+J23+J26+J27+J28+J29+J30+#REF!+#REF!+#REF!+#REF!</f>
        <v>#REF!</v>
      </c>
      <c r="K43" s="63" t="e">
        <f>K15+K19+K22+K23+K26+K27+K28+K29+K30+#REF!+#REF!+#REF!+#REF!</f>
        <v>#REF!</v>
      </c>
      <c r="L43" s="64" t="e">
        <f>L15+L19+L22+L23+L26+L27+L28+L29+L30+#REF!+#REF!+#REF!+#REF!</f>
        <v>#REF!</v>
      </c>
      <c r="M43" s="64" t="e">
        <f>M15+M19+M22+M23+M26+M27+M28+M29+M30+#REF!+#REF!+#REF!+#REF!</f>
        <v>#REF!</v>
      </c>
      <c r="N43" s="64" t="e">
        <f>N15+N19+N22+N23+N26+N27+N28+N29+N30+#REF!+#REF!+#REF!+#REF!</f>
        <v>#REF!</v>
      </c>
      <c r="O43" s="64" t="e">
        <f>O15+O19+O22+O23+O26+O27+O28+O29+O30+#REF!+#REF!+#REF!+#REF!</f>
        <v>#REF!</v>
      </c>
      <c r="P43" s="64" t="e">
        <f>P15+P19+P22+P23+P26+P27+P28+P29+P30+#REF!+#REF!+#REF!+#REF!</f>
        <v>#REF!</v>
      </c>
      <c r="Q43" s="64" t="e">
        <f>Q15+Q19+Q22+Q23+Q26+Q27+Q28+Q29+Q30+#REF!+#REF!+#REF!+#REF!</f>
        <v>#REF!</v>
      </c>
      <c r="R43" s="64" t="e">
        <f>R15+R19+R22+R23+R26+R27+R28+R29+R30+#REF!+#REF!+#REF!+#REF!</f>
        <v>#REF!</v>
      </c>
      <c r="S43" s="63">
        <f aca="true" t="shared" si="11" ref="S43:Y43">S15+S16+S19+S20+S21+S22+S23+S24+S25+S26+S27+S28+S29+S30+S31+S32+S33+S34+S39+S40+S41+S42</f>
        <v>1216</v>
      </c>
      <c r="T43" s="63">
        <f t="shared" si="11"/>
        <v>86</v>
      </c>
      <c r="U43" s="63">
        <f t="shared" si="11"/>
        <v>32.5</v>
      </c>
      <c r="V43" s="63">
        <f>V15+V16+V19+V20+V21+V22+V23+V24+V25+V26+V27+V28+V29+V30+V31+V32+V33+V34+V39+V40+V41+V42</f>
        <v>42</v>
      </c>
      <c r="W43" s="64">
        <f t="shared" si="11"/>
        <v>0</v>
      </c>
      <c r="X43" s="63">
        <f t="shared" si="11"/>
        <v>36</v>
      </c>
      <c r="Y43" s="63">
        <f t="shared" si="11"/>
        <v>8</v>
      </c>
      <c r="Z43" s="63"/>
      <c r="AA43" s="63"/>
      <c r="AB43" s="63">
        <f>AB15+AB16+AB19+AB20+AB21+AB22+AB23+AB24+AB25+AB26+AB27+AB28+AB29+AB30+AB31+AB32+AB33+AB34+AB39+AB40+AB41+AB42</f>
        <v>1266</v>
      </c>
      <c r="AC43" s="63">
        <f>AC15+AC16+AC18+AC19+AC20+AC21+AC22+AC23+AC24+AC25+AC26+AC27+AC28+AC29+AC30+AC31+AC32+AC33+AC34+AC39+AC40+AC41+AC42</f>
        <v>82</v>
      </c>
      <c r="AD43" s="63">
        <f>AD15+AD16+AD19+AD20+AD21+AD22+AD23+AD24+AD25+AD26+AD27+AD28+AD29+AD30+AD31+AD32+AD33+AD34+AD39+AD40+AD41+AD42</f>
        <v>31.5</v>
      </c>
      <c r="AE43" s="65">
        <f>AE15+AE16+AE18+AE19+AE20+AE21+AE22+AE23+AE24+AE25+AE26+AE27+AE28+AE29+AE30+AE31+AE32+AE33+AE34+AE39+AE40+AE41+AE42</f>
        <v>36</v>
      </c>
      <c r="AF43" s="66" t="e">
        <f>AF15+AF16+AF19+AF22+AF23+AF24+AF25+AF26+AF27+AF28+AF29+AF30+AF31+AF32+#REF!+#REF!</f>
        <v>#REF!</v>
      </c>
      <c r="AG43" s="64">
        <f>AG15+AG16+AG19+AG20+AG21+AG22+AG23+AG24+AG25+AG26+AG27+AG28+AG29+AG30+AG31+AG32+AG33+AG34+AG39+AG40+AG41+AG42</f>
        <v>0</v>
      </c>
      <c r="AH43" s="63" t="e">
        <f>AH15+AH16+AH19+AH22+AH23+AH24+AH25+AH26+AH27+AH28+AH29+AH30+AH31+AH32+#REF!+#REF!</f>
        <v>#REF!</v>
      </c>
      <c r="AI43" s="63" t="e">
        <f>AI15+AI16+AI19+AI22+AI23+AI24+AI25+AI26+AI27+AI28+AI29+AI30+AI31+AI32+#REF!+#REF!</f>
        <v>#REF!</v>
      </c>
      <c r="AJ43" s="63">
        <f>AJ15+AJ16+AJ18+AJ19+AJ20+AJ21+AJ22+AJ23+AJ24+AJ25+AJ26+AJ27+AJ28+AJ29+AJ30+AJ31+AJ32+AJ33+AJ34+AJ39+AJ40+AJ41+AJ42</f>
        <v>42</v>
      </c>
      <c r="AK43" s="63">
        <f>AK15+AK16+AK18+AK19+AK20+AK21+AK22+AK23+AK24+AK25+AK26+AK27+AK28+AK29+AK30+AK31+AK32+AK33+AK34+AK39+AK40+AK41+AK42</f>
        <v>4</v>
      </c>
      <c r="AL43" s="63"/>
      <c r="AM43" s="63"/>
      <c r="AN43" s="63">
        <f>AN15+AN16+AN18+AN19+AN20+AN21+AN22+AN23+AN24+AN25+AN26+AN27+AN28+AN29+AN30+AN31+AN32+AN33+AN34+AN39+AN40+AN41+AN42</f>
        <v>64</v>
      </c>
    </row>
    <row r="44" spans="1:40" s="11" customFormat="1" ht="43.5" customHeight="1" thickBot="1">
      <c r="A44" s="39">
        <v>17</v>
      </c>
      <c r="B44" s="60" t="s">
        <v>90</v>
      </c>
      <c r="C44" s="61" t="s">
        <v>47</v>
      </c>
      <c r="D44" s="41"/>
      <c r="E44" s="54" t="s">
        <v>58</v>
      </c>
      <c r="F44" s="54" t="s">
        <v>58</v>
      </c>
      <c r="G44" s="53"/>
      <c r="H44" s="43"/>
      <c r="I44" s="54"/>
      <c r="J44" s="41"/>
      <c r="K44" s="43"/>
      <c r="L44" s="43"/>
      <c r="M44" s="46"/>
      <c r="N44" s="47"/>
      <c r="O44" s="48"/>
      <c r="P44" s="40"/>
      <c r="Q44" s="39"/>
      <c r="R44" s="46"/>
      <c r="S44" s="43"/>
      <c r="T44" s="43"/>
      <c r="U44" s="43"/>
      <c r="V44" s="40"/>
      <c r="W44" s="40"/>
      <c r="X44" s="40"/>
      <c r="Y44" s="40"/>
      <c r="Z44" s="43"/>
      <c r="AA44" s="44"/>
      <c r="AB44" s="43"/>
      <c r="AC44" s="40" t="s">
        <v>58</v>
      </c>
      <c r="AD44" s="43"/>
      <c r="AE44" s="40" t="s">
        <v>58</v>
      </c>
      <c r="AF44" s="49"/>
      <c r="AG44" s="62"/>
      <c r="AH44" s="50"/>
      <c r="AI44" s="51"/>
      <c r="AJ44" s="39"/>
      <c r="AK44" s="40"/>
      <c r="AL44" s="41"/>
      <c r="AM44" s="44"/>
      <c r="AN44" s="52"/>
    </row>
    <row r="45" spans="1:40" s="11" customFormat="1" ht="20.25" thickBot="1">
      <c r="A45" s="39"/>
      <c r="B45" s="125" t="s">
        <v>64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44"/>
      <c r="T45" s="145"/>
      <c r="U45" s="145"/>
      <c r="V45" s="145"/>
      <c r="W45" s="145"/>
      <c r="X45" s="145"/>
      <c r="Y45" s="146"/>
      <c r="Z45" s="67">
        <v>6</v>
      </c>
      <c r="AA45" s="68"/>
      <c r="AB45" s="144"/>
      <c r="AC45" s="145"/>
      <c r="AD45" s="145"/>
      <c r="AE45" s="145"/>
      <c r="AF45" s="145"/>
      <c r="AG45" s="145"/>
      <c r="AH45" s="145"/>
      <c r="AI45" s="145"/>
      <c r="AJ45" s="145"/>
      <c r="AK45" s="146"/>
      <c r="AL45" s="69">
        <v>5</v>
      </c>
      <c r="AM45" s="70"/>
      <c r="AN45" s="71"/>
    </row>
    <row r="46" spans="1:40" s="11" customFormat="1" ht="20.25" thickBot="1">
      <c r="A46" s="39"/>
      <c r="B46" s="125" t="s">
        <v>6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44"/>
      <c r="T46" s="145"/>
      <c r="U46" s="145"/>
      <c r="V46" s="145"/>
      <c r="W46" s="145"/>
      <c r="X46" s="145"/>
      <c r="Y46" s="146"/>
      <c r="Z46" s="67"/>
      <c r="AA46" s="72">
        <v>5</v>
      </c>
      <c r="AB46" s="144"/>
      <c r="AC46" s="145"/>
      <c r="AD46" s="145"/>
      <c r="AE46" s="145"/>
      <c r="AF46" s="145"/>
      <c r="AG46" s="145"/>
      <c r="AH46" s="145"/>
      <c r="AI46" s="145"/>
      <c r="AJ46" s="145"/>
      <c r="AK46" s="146"/>
      <c r="AL46" s="69"/>
      <c r="AM46" s="70">
        <v>7</v>
      </c>
      <c r="AN46" s="71"/>
    </row>
    <row r="47" spans="1:40" s="11" customFormat="1" ht="133.5" customHeight="1" thickBot="1">
      <c r="A47" s="39"/>
      <c r="B47" s="73" t="s">
        <v>5</v>
      </c>
      <c r="C47" s="44" t="s">
        <v>70</v>
      </c>
      <c r="D47" s="39">
        <v>486</v>
      </c>
      <c r="E47" s="74"/>
      <c r="F47" s="74"/>
      <c r="G47" s="74"/>
      <c r="H47" s="74"/>
      <c r="I47" s="49"/>
      <c r="J47" s="127"/>
      <c r="K47" s="128"/>
      <c r="L47" s="128"/>
      <c r="M47" s="128"/>
      <c r="N47" s="128"/>
      <c r="O47" s="128"/>
      <c r="P47" s="128"/>
      <c r="Q47" s="128"/>
      <c r="R47" s="128"/>
      <c r="S47" s="75">
        <v>54</v>
      </c>
      <c r="T47" s="76"/>
      <c r="U47" s="82">
        <v>1.5</v>
      </c>
      <c r="V47" s="161" t="s">
        <v>108</v>
      </c>
      <c r="W47" s="162"/>
      <c r="X47" s="162"/>
      <c r="Y47" s="162"/>
      <c r="Z47" s="162"/>
      <c r="AA47" s="163"/>
      <c r="AB47" s="46">
        <v>432</v>
      </c>
      <c r="AC47" s="71"/>
      <c r="AD47" s="52">
        <v>12</v>
      </c>
      <c r="AE47" s="158" t="s">
        <v>105</v>
      </c>
      <c r="AF47" s="159"/>
      <c r="AG47" s="159"/>
      <c r="AH47" s="159"/>
      <c r="AI47" s="159"/>
      <c r="AJ47" s="159"/>
      <c r="AK47" s="159"/>
      <c r="AL47" s="159"/>
      <c r="AM47" s="160"/>
      <c r="AN47" s="52">
        <v>13.5</v>
      </c>
    </row>
    <row r="48" spans="1:31" s="21" customFormat="1" ht="7.5" customHeight="1">
      <c r="A48" s="20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</row>
    <row r="49" spans="1:37" ht="21" customHeight="1">
      <c r="A49" s="175" t="s">
        <v>106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2" ht="12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5"/>
      <c r="Z50" s="15"/>
      <c r="AA50" s="15"/>
      <c r="AB50" s="15"/>
      <c r="AC50" s="15"/>
      <c r="AD50" s="15"/>
      <c r="AE50" s="15"/>
      <c r="AF50" s="13"/>
    </row>
    <row r="51" spans="1:32" ht="15" customHeight="1" thickBot="1">
      <c r="A51" s="14"/>
      <c r="B51" s="14" t="s">
        <v>59</v>
      </c>
      <c r="C51" s="14"/>
      <c r="D51" s="14"/>
      <c r="E51" s="14"/>
      <c r="F51" s="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3"/>
      <c r="AF51" s="13"/>
    </row>
    <row r="52" spans="1:39" ht="16.5" customHeight="1" thickBot="1">
      <c r="A52" s="142" t="s">
        <v>22</v>
      </c>
      <c r="B52" s="143"/>
      <c r="C52" s="143"/>
      <c r="D52" s="143"/>
      <c r="E52" s="143"/>
      <c r="F52" s="143"/>
      <c r="G52" s="135" t="s">
        <v>7</v>
      </c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7"/>
      <c r="AH52" s="37" t="s">
        <v>8</v>
      </c>
      <c r="AI52" s="38"/>
      <c r="AJ52" s="136" t="s">
        <v>8</v>
      </c>
      <c r="AK52" s="136"/>
      <c r="AL52" s="136"/>
      <c r="AM52" s="137"/>
    </row>
    <row r="53" spans="1:39" ht="18" customHeight="1" thickBot="1">
      <c r="A53" s="142" t="s">
        <v>9</v>
      </c>
      <c r="B53" s="143"/>
      <c r="C53" s="143"/>
      <c r="D53" s="143"/>
      <c r="E53" s="143"/>
      <c r="F53" s="143"/>
      <c r="G53" s="176" t="s">
        <v>91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1.25" customHeight="1">
      <c r="A54" s="14"/>
      <c r="B54" s="17"/>
      <c r="C54" s="17"/>
      <c r="D54" s="17"/>
      <c r="E54" s="17"/>
      <c r="F54" s="17"/>
      <c r="G54" s="17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15.75" customHeight="1">
      <c r="A55" s="14"/>
      <c r="B55" s="134" t="s">
        <v>92</v>
      </c>
      <c r="C55" s="134"/>
      <c r="D55" s="134"/>
      <c r="E55" s="134"/>
      <c r="F55" s="134"/>
      <c r="G55" s="134"/>
      <c r="H55" s="134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15.75" customHeight="1">
      <c r="A56" s="14"/>
      <c r="B56" s="134" t="s">
        <v>93</v>
      </c>
      <c r="C56" s="134"/>
      <c r="D56" s="134"/>
      <c r="E56" s="134"/>
      <c r="F56" s="134"/>
      <c r="G56" s="134"/>
      <c r="H56" s="134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 customHeight="1">
      <c r="A57" s="14"/>
      <c r="B57" s="17"/>
      <c r="C57" s="17"/>
      <c r="D57" s="17"/>
      <c r="E57" s="17"/>
      <c r="F57" s="17"/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8" customHeight="1">
      <c r="A58" s="14"/>
      <c r="B58" s="17" t="s">
        <v>98</v>
      </c>
      <c r="C58" s="17"/>
      <c r="D58" s="17"/>
      <c r="E58" s="17"/>
      <c r="F58" s="17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 customHeight="1">
      <c r="A59" s="14"/>
      <c r="B59" s="17"/>
      <c r="C59" s="17"/>
      <c r="D59" s="17"/>
      <c r="E59" s="17"/>
      <c r="F59" s="17"/>
      <c r="G59" s="17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2" ht="17.25" customHeight="1" thickBot="1">
      <c r="A60" s="14"/>
      <c r="B60" s="14" t="s">
        <v>60</v>
      </c>
      <c r="C60" s="14"/>
      <c r="D60" s="14"/>
      <c r="E60" s="14"/>
      <c r="F60" s="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3"/>
      <c r="AF60" s="13"/>
    </row>
    <row r="61" spans="1:39" ht="21" customHeight="1" thickBot="1">
      <c r="A61" s="142" t="s">
        <v>22</v>
      </c>
      <c r="B61" s="143"/>
      <c r="C61" s="143"/>
      <c r="D61" s="143"/>
      <c r="E61" s="143"/>
      <c r="F61" s="143"/>
      <c r="G61" s="135" t="s">
        <v>7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7"/>
      <c r="AH61" s="135" t="s">
        <v>8</v>
      </c>
      <c r="AI61" s="136"/>
      <c r="AJ61" s="136"/>
      <c r="AK61" s="136"/>
      <c r="AL61" s="136"/>
      <c r="AM61" s="137"/>
    </row>
    <row r="62" spans="1:39" ht="19.5" customHeight="1" thickBot="1">
      <c r="A62" s="135" t="s">
        <v>94</v>
      </c>
      <c r="B62" s="136"/>
      <c r="C62" s="136"/>
      <c r="D62" s="136"/>
      <c r="E62" s="136"/>
      <c r="F62" s="136"/>
      <c r="G62" s="135" t="s">
        <v>95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7"/>
      <c r="AH62" s="138" t="s">
        <v>61</v>
      </c>
      <c r="AI62" s="139"/>
      <c r="AJ62" s="139"/>
      <c r="AK62" s="139"/>
      <c r="AL62" s="139"/>
      <c r="AM62" s="140"/>
    </row>
    <row r="63" spans="1:39" ht="18" customHeight="1" thickBot="1">
      <c r="A63" s="142" t="s">
        <v>9</v>
      </c>
      <c r="B63" s="143"/>
      <c r="C63" s="143"/>
      <c r="D63" s="143"/>
      <c r="E63" s="143"/>
      <c r="F63" s="143"/>
      <c r="G63" s="122">
        <v>44989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11"/>
      <c r="AI63" s="111"/>
      <c r="AJ63" s="111"/>
      <c r="AK63" s="111"/>
      <c r="AL63" s="111"/>
      <c r="AM63" s="112"/>
    </row>
    <row r="64" spans="1:39" ht="10.5" customHeight="1">
      <c r="A64" s="14"/>
      <c r="B64" s="17"/>
      <c r="C64" s="17"/>
      <c r="D64" s="17"/>
      <c r="E64" s="17"/>
      <c r="F64" s="17"/>
      <c r="G64" s="17"/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5.75" customHeight="1">
      <c r="A65" s="14"/>
      <c r="B65" s="134" t="s">
        <v>96</v>
      </c>
      <c r="C65" s="134"/>
      <c r="D65" s="134"/>
      <c r="E65" s="134"/>
      <c r="F65" s="134"/>
      <c r="G65" s="134"/>
      <c r="H65" s="134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5.75" customHeight="1">
      <c r="A66" s="14"/>
      <c r="B66" s="134" t="s">
        <v>97</v>
      </c>
      <c r="C66" s="134"/>
      <c r="D66" s="134"/>
      <c r="E66" s="134"/>
      <c r="F66" s="134"/>
      <c r="G66" s="134"/>
      <c r="H66" s="134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9" customHeight="1">
      <c r="A67" s="14"/>
      <c r="B67" s="17"/>
      <c r="C67" s="17"/>
      <c r="D67" s="17"/>
      <c r="E67" s="17"/>
      <c r="F67" s="17"/>
      <c r="G67" s="17"/>
      <c r="H67" s="1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5.75" customHeight="1">
      <c r="A68" s="14"/>
      <c r="B68" s="17" t="s">
        <v>12</v>
      </c>
      <c r="C68" s="17"/>
      <c r="D68" s="17"/>
      <c r="E68" s="17"/>
      <c r="F68" s="17"/>
      <c r="G68" s="17"/>
      <c r="H68" s="1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16.5" customHeight="1">
      <c r="A69" s="14"/>
      <c r="B69" s="14" t="s">
        <v>11</v>
      </c>
      <c r="D69" s="17"/>
      <c r="E69" s="1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6" ht="15.75" customHeight="1">
      <c r="A70" s="14"/>
      <c r="B70" s="14" t="s">
        <v>10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9" ht="9.75" customHeight="1">
      <c r="A71" s="14"/>
      <c r="B71" s="17"/>
      <c r="C71" s="17"/>
      <c r="D71" s="17"/>
      <c r="E71" s="17"/>
      <c r="F71" s="17"/>
      <c r="G71" s="17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15.75" customHeight="1">
      <c r="A72" s="14"/>
      <c r="B72" s="168" t="s">
        <v>41</v>
      </c>
      <c r="C72" s="168"/>
      <c r="D72" s="168"/>
      <c r="E72" s="168"/>
      <c r="F72" s="168"/>
      <c r="G72" s="168"/>
      <c r="H72" s="168"/>
      <c r="I72" s="168"/>
      <c r="J72" s="16"/>
      <c r="K72" s="16"/>
      <c r="L72" s="16"/>
      <c r="M72" s="16"/>
      <c r="N72" s="167" t="s">
        <v>4</v>
      </c>
      <c r="O72" s="167"/>
      <c r="P72" s="167"/>
      <c r="Q72" s="167"/>
      <c r="R72" s="167"/>
      <c r="S72" s="167"/>
      <c r="T72" s="16"/>
      <c r="V72" s="18" t="s">
        <v>62</v>
      </c>
      <c r="W72" s="18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15.75" customHeight="1">
      <c r="A73" s="14"/>
      <c r="B73" s="168"/>
      <c r="C73" s="168"/>
      <c r="D73" s="168"/>
      <c r="E73" s="168"/>
      <c r="F73" s="168"/>
      <c r="G73" s="168"/>
      <c r="H73" s="168"/>
      <c r="I73" s="168"/>
      <c r="J73" s="16"/>
      <c r="K73" s="16"/>
      <c r="L73" s="16"/>
      <c r="M73" s="16"/>
      <c r="N73" s="18" t="s">
        <v>23</v>
      </c>
      <c r="O73" s="18"/>
      <c r="P73" s="18"/>
      <c r="Q73" s="18"/>
      <c r="R73" s="18"/>
      <c r="S73" s="16"/>
      <c r="T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2" ht="15.75" customHeight="1">
      <c r="A74" s="14"/>
      <c r="B74" s="168"/>
      <c r="C74" s="168"/>
      <c r="D74" s="168"/>
      <c r="E74" s="168"/>
      <c r="F74" s="168"/>
      <c r="G74" s="168"/>
      <c r="H74" s="168"/>
      <c r="I74" s="168"/>
      <c r="J74" s="18"/>
      <c r="K74" s="18"/>
      <c r="L74" s="18"/>
      <c r="M74" s="18"/>
      <c r="N74" s="16"/>
      <c r="O74" s="13"/>
      <c r="P74" s="166" t="s">
        <v>24</v>
      </c>
      <c r="Q74" s="166"/>
      <c r="R74" s="166"/>
      <c r="S74" s="13"/>
      <c r="V74" s="18" t="s">
        <v>63</v>
      </c>
      <c r="W74" s="18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4" ht="18.75">
      <c r="A75" s="14"/>
      <c r="B75" s="168"/>
      <c r="C75" s="168"/>
      <c r="D75" s="168"/>
      <c r="E75" s="168"/>
      <c r="F75" s="168"/>
      <c r="G75" s="168"/>
      <c r="H75" s="168"/>
      <c r="I75" s="168"/>
      <c r="J75" s="18"/>
      <c r="K75" s="18"/>
      <c r="L75" s="18"/>
      <c r="M75" s="18"/>
      <c r="N75" s="16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H75" s="9"/>
    </row>
    <row r="76" spans="1:32" ht="12.75" customHeight="1">
      <c r="A76" s="14"/>
      <c r="B76" s="14"/>
      <c r="C76" s="14"/>
      <c r="D76" s="14"/>
      <c r="E76" s="14"/>
      <c r="F76" s="15"/>
      <c r="G76" s="18"/>
      <c r="H76" s="18"/>
      <c r="I76" s="16"/>
      <c r="J76" s="18"/>
      <c r="K76" s="18"/>
      <c r="L76" s="18"/>
      <c r="M76" s="18"/>
      <c r="N76" s="16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ht="18.75">
      <c r="AH77" s="9"/>
    </row>
  </sheetData>
  <sheetProtection/>
  <mergeCells count="116">
    <mergeCell ref="A49:X50"/>
    <mergeCell ref="G62:AG62"/>
    <mergeCell ref="G52:AG52"/>
    <mergeCell ref="AJ52:AM52"/>
    <mergeCell ref="G53:AM53"/>
    <mergeCell ref="G61:AG61"/>
    <mergeCell ref="A62:F62"/>
    <mergeCell ref="AC37:AC38"/>
    <mergeCell ref="AD37:AD38"/>
    <mergeCell ref="M38:O38"/>
    <mergeCell ref="AG38:AI38"/>
    <mergeCell ref="M37:R37"/>
    <mergeCell ref="S37:S38"/>
    <mergeCell ref="T37:T38"/>
    <mergeCell ref="U37:U38"/>
    <mergeCell ref="V37:Y37"/>
    <mergeCell ref="H3:R3"/>
    <mergeCell ref="V3:X3"/>
    <mergeCell ref="S3:U3"/>
    <mergeCell ref="M7:X7"/>
    <mergeCell ref="AG6:AM6"/>
    <mergeCell ref="AG14:AI14"/>
    <mergeCell ref="AC9:AE9"/>
    <mergeCell ref="L9:Q9"/>
    <mergeCell ref="T9:W9"/>
    <mergeCell ref="H5:I5"/>
    <mergeCell ref="H6:L6"/>
    <mergeCell ref="L5:X5"/>
    <mergeCell ref="M6:X6"/>
    <mergeCell ref="P74:R74"/>
    <mergeCell ref="AB13:AB14"/>
    <mergeCell ref="M14:O14"/>
    <mergeCell ref="N72:S72"/>
    <mergeCell ref="B72:I75"/>
    <mergeCell ref="J11:AA11"/>
    <mergeCell ref="O10:P10"/>
    <mergeCell ref="AE47:AM47"/>
    <mergeCell ref="V47:AA47"/>
    <mergeCell ref="AB35:AM35"/>
    <mergeCell ref="J35:AA35"/>
    <mergeCell ref="J37:J38"/>
    <mergeCell ref="K37:K38"/>
    <mergeCell ref="S46:Y46"/>
    <mergeCell ref="J36:R36"/>
    <mergeCell ref="S36:AA36"/>
    <mergeCell ref="AB36:AM36"/>
    <mergeCell ref="B46:R46"/>
    <mergeCell ref="S10:AE10"/>
    <mergeCell ref="M13:R13"/>
    <mergeCell ref="B11:B14"/>
    <mergeCell ref="G13:G14"/>
    <mergeCell ref="G10:I10"/>
    <mergeCell ref="D35:I35"/>
    <mergeCell ref="I37:I38"/>
    <mergeCell ref="D36:D38"/>
    <mergeCell ref="E36:E38"/>
    <mergeCell ref="U13:U14"/>
    <mergeCell ref="L37:L38"/>
    <mergeCell ref="AB37:AB38"/>
    <mergeCell ref="AN35:AN38"/>
    <mergeCell ref="AE37:AK37"/>
    <mergeCell ref="B43:C43"/>
    <mergeCell ref="H37:H38"/>
    <mergeCell ref="F36:I36"/>
    <mergeCell ref="F37:F38"/>
    <mergeCell ref="G37:G38"/>
    <mergeCell ref="AC13:AC14"/>
    <mergeCell ref="A52:F52"/>
    <mergeCell ref="B55:H55"/>
    <mergeCell ref="K13:K14"/>
    <mergeCell ref="V13:Y13"/>
    <mergeCell ref="AN11:AN14"/>
    <mergeCell ref="H13:H14"/>
    <mergeCell ref="AB46:AK46"/>
    <mergeCell ref="L13:L14"/>
    <mergeCell ref="AB45:AK45"/>
    <mergeCell ref="A1:B1"/>
    <mergeCell ref="A2:B2"/>
    <mergeCell ref="A61:F61"/>
    <mergeCell ref="B65:H65"/>
    <mergeCell ref="A63:F63"/>
    <mergeCell ref="A53:F53"/>
    <mergeCell ref="F1:Z1"/>
    <mergeCell ref="A35:A38"/>
    <mergeCell ref="S12:AA12"/>
    <mergeCell ref="S45:Y45"/>
    <mergeCell ref="AB11:AM11"/>
    <mergeCell ref="AG10:AK10"/>
    <mergeCell ref="D11:I11"/>
    <mergeCell ref="A11:A14"/>
    <mergeCell ref="AD13:AD14"/>
    <mergeCell ref="B66:H66"/>
    <mergeCell ref="AE13:AK13"/>
    <mergeCell ref="B56:H56"/>
    <mergeCell ref="AH61:AM61"/>
    <mergeCell ref="AH62:AM62"/>
    <mergeCell ref="B45:R45"/>
    <mergeCell ref="I13:I14"/>
    <mergeCell ref="J47:R47"/>
    <mergeCell ref="C35:C38"/>
    <mergeCell ref="B35:B38"/>
    <mergeCell ref="AH3:AM3"/>
    <mergeCell ref="A3:B3"/>
    <mergeCell ref="A4:B4"/>
    <mergeCell ref="J12:R12"/>
    <mergeCell ref="AB12:AM12"/>
    <mergeCell ref="C11:C14"/>
    <mergeCell ref="D12:D14"/>
    <mergeCell ref="E12:E14"/>
    <mergeCell ref="F12:I12"/>
    <mergeCell ref="G63:AG63"/>
    <mergeCell ref="S13:S14"/>
    <mergeCell ref="T13:T14"/>
    <mergeCell ref="J13:J14"/>
    <mergeCell ref="B48:AE48"/>
    <mergeCell ref="F13:F14"/>
  </mergeCells>
  <printOptions/>
  <pageMargins left="0.2755905511811024" right="0.1968503937007874" top="0.1968503937007874" bottom="0.1968503937007874" header="0.31496062992125984" footer="0.31496062992125984"/>
  <pageSetup horizontalDpi="600" verticalDpi="600" orientation="landscape" paperSize="9" scale="52" r:id="rId1"/>
  <rowBreaks count="1" manualBreakCount="1">
    <brk id="3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2022-07-01T10:36:35Z</cp:lastPrinted>
  <dcterms:created xsi:type="dcterms:W3CDTF">1996-10-08T23:32:33Z</dcterms:created>
  <dcterms:modified xsi:type="dcterms:W3CDTF">2022-07-01T11:28:03Z</dcterms:modified>
  <cp:category/>
  <cp:version/>
  <cp:contentType/>
  <cp:contentStatus/>
</cp:coreProperties>
</file>