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'Лист3'!$A$1:$AN$81</definedName>
  </definedNames>
  <calcPr fullCalcOnLoad="1"/>
</workbook>
</file>

<file path=xl/sharedStrings.xml><?xml version="1.0" encoding="utf-8"?>
<sst xmlns="http://schemas.openxmlformats.org/spreadsheetml/2006/main" count="275" uniqueCount="158">
  <si>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</si>
  <si>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</si>
  <si>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</si>
  <si>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</si>
  <si>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</si>
  <si>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</si>
  <si>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</si>
  <si>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</si>
  <si>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</si>
  <si>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</si>
  <si>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</si>
  <si>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</si>
  <si>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</si>
  <si>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</si>
  <si>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</si>
  <si>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</si>
  <si>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</si>
  <si>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</si>
  <si>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</si>
  <si>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</si>
  <si>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</si>
  <si>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</si>
  <si>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</si>
  <si>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Семестр 1</t>
  </si>
  <si>
    <t>Семестр 2</t>
  </si>
  <si>
    <t>Название учебной дисциплины</t>
  </si>
  <si>
    <t>Методист</t>
  </si>
  <si>
    <t>Специалист</t>
  </si>
  <si>
    <t>Первый проректор</t>
  </si>
  <si>
    <t>«___» ___________   20___  г.</t>
  </si>
  <si>
    <t>Государственный компонент</t>
  </si>
  <si>
    <t>1.1</t>
  </si>
  <si>
    <t>Компонент учреждения высшего образования</t>
  </si>
  <si>
    <t>2.1</t>
  </si>
  <si>
    <t>Факультативные дисциплины</t>
  </si>
  <si>
    <t>№*</t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</si>
  <si>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</si>
  <si>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</si>
  <si>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</si>
  <si>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</si>
  <si>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</si>
  <si>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</si>
  <si>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</si>
  <si>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</si>
  <si>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</si>
  <si>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</si>
  <si>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</si>
  <si>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</si>
  <si>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</si>
  <si>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1.1.1</t>
  </si>
  <si>
    <t>1.2</t>
  </si>
  <si>
    <t>1.2.1</t>
  </si>
  <si>
    <t>1.2.2</t>
  </si>
  <si>
    <t>1.3</t>
  </si>
  <si>
    <t>1.3.1</t>
  </si>
  <si>
    <t>2.1.1</t>
  </si>
  <si>
    <t>2.1.2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</si>
  <si>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</si>
  <si>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</si>
  <si>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</si>
  <si>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физического воспитания и туризма</t>
  </si>
  <si>
    <t xml:space="preserve">Лингвистический модуль </t>
  </si>
  <si>
    <t>Белорусский язык (профессиональная лексика)</t>
  </si>
  <si>
    <t>Иностранный язык</t>
  </si>
  <si>
    <t>Педагогика</t>
  </si>
  <si>
    <t>1.4</t>
  </si>
  <si>
    <t>зач.</t>
  </si>
  <si>
    <t>1.4.1</t>
  </si>
  <si>
    <t>Биохимия</t>
  </si>
  <si>
    <t>экз.</t>
  </si>
  <si>
    <t>1.4.2</t>
  </si>
  <si>
    <t>Анатомия</t>
  </si>
  <si>
    <t>1.4.3</t>
  </si>
  <si>
    <t>Безопасность жизнедеятельности человека</t>
  </si>
  <si>
    <t>1.4.4</t>
  </si>
  <si>
    <t>Физиология</t>
  </si>
  <si>
    <t>1.5</t>
  </si>
  <si>
    <t>Гимнастика и методика преподавания</t>
  </si>
  <si>
    <t>1.5.2</t>
  </si>
  <si>
    <t>История физической культуры и спорта</t>
  </si>
  <si>
    <t>2.6</t>
  </si>
  <si>
    <t>2.6.1</t>
  </si>
  <si>
    <t>/зач.</t>
  </si>
  <si>
    <t>/54</t>
  </si>
  <si>
    <t>/8</t>
  </si>
  <si>
    <t>1 семестр</t>
  </si>
  <si>
    <t>2 семестр</t>
  </si>
  <si>
    <t>С.А.Сурков</t>
  </si>
  <si>
    <t>И.А.Парфенюк</t>
  </si>
  <si>
    <t>10.05</t>
  </si>
  <si>
    <t>ИБ</t>
  </si>
  <si>
    <t>ИЯ</t>
  </si>
  <si>
    <t>БФ</t>
  </si>
  <si>
    <t>П</t>
  </si>
  <si>
    <t>Х</t>
  </si>
  <si>
    <t>АФБЧ</t>
  </si>
  <si>
    <t>СДМП</t>
  </si>
  <si>
    <t>ЛАПЛС</t>
  </si>
  <si>
    <t>ЛАПЛС /              СДМП</t>
  </si>
  <si>
    <t>Медико-биологический модуль-1</t>
  </si>
  <si>
    <t>Введение в педагогическую профессию (2 гр., 40 ст.)</t>
  </si>
  <si>
    <t>Спортивные (баскетбол) и подвижные игры и методика преподавания</t>
  </si>
  <si>
    <t>1.5.3</t>
  </si>
  <si>
    <t>Всего зач. единиц 
в учебном году</t>
  </si>
  <si>
    <t>История белорусской государственности</t>
  </si>
  <si>
    <t>1.1.2</t>
  </si>
  <si>
    <t>Современная политэкономия</t>
  </si>
  <si>
    <t>Лыжный спорт и методика преподавания</t>
  </si>
  <si>
    <t>1.5.4</t>
  </si>
  <si>
    <t>Великая Отечественная война советского народа (в контексте Второй мировой войны)</t>
  </si>
  <si>
    <t>Социология</t>
  </si>
  <si>
    <t>ПС</t>
  </si>
  <si>
    <t>2.5</t>
  </si>
  <si>
    <t>Модуль "Управление и право"</t>
  </si>
  <si>
    <t>2.5.1</t>
  </si>
  <si>
    <t>Правовые основы физической культуры и спорта</t>
  </si>
  <si>
    <t>2.6.3</t>
  </si>
  <si>
    <t>Туризм</t>
  </si>
  <si>
    <t>2.6.2</t>
  </si>
  <si>
    <t>Плавание и методика преподавания</t>
  </si>
  <si>
    <t xml:space="preserve">_______________ С.А.Марзан </t>
  </si>
  <si>
    <t>ЛАПЛС,              СДМП</t>
  </si>
  <si>
    <t>ФЭ</t>
  </si>
  <si>
    <t>диф.</t>
  </si>
  <si>
    <t>Ауд. часов
в учеб. году</t>
  </si>
  <si>
    <t>/4</t>
  </si>
  <si>
    <t>Социально-гуманитарный модуль-1</t>
  </si>
  <si>
    <t>Спортивно-педагогический модуль-1</t>
  </si>
  <si>
    <t>Социально-гуманитарный модуль-2</t>
  </si>
  <si>
    <t>Спортивно-педагогический модуль-2</t>
  </si>
  <si>
    <r>
      <t xml:space="preserve">  РАБОЧИЙ  УЧЕБНЫЙ  ПЛАН   </t>
    </r>
    <r>
      <rPr>
        <sz val="16"/>
        <rFont val="Times New Roman"/>
        <family val="1"/>
      </rPr>
      <t>на</t>
    </r>
  </si>
  <si>
    <r>
      <rPr>
        <b/>
        <sz val="16"/>
        <rFont val="Times New Roman"/>
        <family val="1"/>
      </rPr>
      <t xml:space="preserve">График </t>
    </r>
    <r>
      <rPr>
        <sz val="16"/>
        <rFont val="Times New Roman"/>
        <family val="1"/>
      </rPr>
      <t xml:space="preserve">
работы в межсессионный период студентов 1 курса факультета физического воспитания и туризма  специальности "Физическая культура"</t>
    </r>
  </si>
  <si>
    <t>Основы водных видов спорта (1 гр., 20 ст.) / Основы эстрадно-спортивного танца (1 гр., 20 ст.) (д/в)</t>
  </si>
  <si>
    <t>/6</t>
  </si>
  <si>
    <t>/10</t>
  </si>
  <si>
    <t>/2</t>
  </si>
  <si>
    <t>2023-2024</t>
  </si>
  <si>
    <t>6-05-0115-01 Образование в области физической культуры</t>
  </si>
  <si>
    <t>2.11</t>
  </si>
  <si>
    <t>2.11.1</t>
  </si>
  <si>
    <t>04.12.2023-19.12.2023</t>
  </si>
  <si>
    <t>08.04.2024-20.04.2024</t>
  </si>
  <si>
    <t>Учебная (Летний учебный сбор (ознакомительный))                             с 22.04.2024 по 04.05.2024                        (2 недели, выход 3 дня -            с 22.04.2024 по 24.04.2024),                                 диф. зачет 11.05.2024)</t>
  </si>
  <si>
    <t>18 ноября 2023</t>
  </si>
  <si>
    <t>16 марта 2024</t>
  </si>
  <si>
    <t>11.09.2023-16.09.2023</t>
  </si>
  <si>
    <t>13.01.2024 - 1-ая ликвидация академической задолженности</t>
  </si>
  <si>
    <t>20.01.2024 - 2-ая ликвидация академической задолженности</t>
  </si>
  <si>
    <t>15.06.2024 - 1-ая ликвидация академической задолженности</t>
  </si>
  <si>
    <t>22.06.2024 - 2-ая ликвидация академической задолженности</t>
  </si>
  <si>
    <t xml:space="preserve">23.09.2023, 30.09.2023, 07.10.2023, 14.10.2023, 21.10.2023, 28.10.2023, 04.11.2023, 11.11.2023, 25.11.2023, 02.12.2023 </t>
  </si>
  <si>
    <t>Модуль общепрофессиональных дисциплин</t>
  </si>
  <si>
    <t>/108</t>
  </si>
  <si>
    <t>/18</t>
  </si>
  <si>
    <t>/12</t>
  </si>
  <si>
    <t>2.11.2</t>
  </si>
  <si>
    <t>Набор 2023  года</t>
  </si>
  <si>
    <t>23.12.2023, 30.12.2023, 06.01.2024, 27.01.2024, 03.02.2024, 10.02.2024, 17.02.2024, 24.02.2024, 02.03.2024, 09.03.2024, 23.03.2024, 30.03.2024, 06.04.2024</t>
  </si>
</sst>
</file>

<file path=xl/styles.xml><?xml version="1.0" encoding="utf-8"?>
<styleSheet xmlns="http://schemas.openxmlformats.org/spreadsheetml/2006/main">
  <numFmts count="39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h:mm;@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7">
    <font>
      <sz val="10"/>
      <name val="Arial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i/>
      <sz val="16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sz val="9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5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b/>
      <sz val="16"/>
      <color indexed="22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 tint="-0.3499799966812134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Times New Roman"/>
      <family val="1"/>
    </font>
    <font>
      <b/>
      <sz val="16"/>
      <color theme="0" tint="-0.1499900072813034"/>
      <name val="Times New Roman"/>
      <family val="1"/>
    </font>
    <font>
      <sz val="16"/>
      <color theme="1"/>
      <name val="Times New Roman"/>
      <family val="1"/>
    </font>
    <font>
      <sz val="16"/>
      <color theme="0"/>
      <name val="Times New Roman"/>
      <family val="1"/>
    </font>
    <font>
      <b/>
      <sz val="16"/>
      <color theme="0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textRotation="90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1" fontId="51" fillId="34" borderId="11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54" fillId="0" borderId="11" xfId="0" applyNumberFormat="1" applyFont="1" applyFill="1" applyBorder="1" applyAlignment="1">
      <alignment horizontal="center" vertical="center" wrapText="1"/>
    </xf>
    <xf numFmtId="1" fontId="55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52" fillId="35" borderId="11" xfId="0" applyNumberFormat="1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Fill="1" applyBorder="1" applyAlignment="1">
      <alignment vertical="center" textRotation="90" wrapText="1"/>
    </xf>
    <xf numFmtId="0" fontId="51" fillId="0" borderId="2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1" fontId="51" fillId="0" borderId="11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88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1" fontId="50" fillId="33" borderId="1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top" wrapText="1"/>
    </xf>
    <xf numFmtId="0" fontId="51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1" fontId="9" fillId="0" borderId="14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1" fontId="54" fillId="0" borderId="18" xfId="0" applyNumberFormat="1" applyFont="1" applyFill="1" applyBorder="1" applyAlignment="1">
      <alignment horizontal="center" vertical="center" wrapText="1"/>
    </xf>
    <xf numFmtId="1" fontId="55" fillId="0" borderId="18" xfId="0" applyNumberFormat="1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13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88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3"/>
  <sheetViews>
    <sheetView tabSelected="1" view="pageBreakPreview" zoomScale="75" zoomScaleNormal="75" zoomScaleSheetLayoutView="75" workbookViewId="0" topLeftCell="A1">
      <selection activeCell="G69" sqref="G69:AM69"/>
    </sheetView>
  </sheetViews>
  <sheetFormatPr defaultColWidth="9.140625" defaultRowHeight="12.75"/>
  <cols>
    <col min="1" max="1" width="8.7109375" style="1" customWidth="1"/>
    <col min="2" max="2" width="61.57421875" style="1" customWidth="1"/>
    <col min="3" max="3" width="14.57421875" style="1" customWidth="1"/>
    <col min="4" max="4" width="7.7109375" style="1" customWidth="1"/>
    <col min="5" max="5" width="7.57421875" style="1" customWidth="1"/>
    <col min="6" max="8" width="6.57421875" style="1" customWidth="1"/>
    <col min="9" max="9" width="6.7109375" style="1" customWidth="1"/>
    <col min="10" max="11" width="7.8515625" style="1" hidden="1" customWidth="1"/>
    <col min="12" max="12" width="6.57421875" style="1" customWidth="1"/>
    <col min="13" max="13" width="6.7109375" style="1" customWidth="1"/>
    <col min="14" max="14" width="7.57421875" style="1" hidden="1" customWidth="1"/>
    <col min="15" max="15" width="7.7109375" style="1" hidden="1" customWidth="1"/>
    <col min="16" max="16" width="6.57421875" style="1" customWidth="1"/>
    <col min="17" max="18" width="6.7109375" style="1" customWidth="1"/>
    <col min="19" max="19" width="7.7109375" style="1" customWidth="1"/>
    <col min="20" max="20" width="7.57421875" style="1" customWidth="1"/>
    <col min="21" max="21" width="7.7109375" style="1" customWidth="1"/>
    <col min="22" max="26" width="6.57421875" style="1" customWidth="1"/>
    <col min="27" max="27" width="6.7109375" style="1" customWidth="1"/>
    <col min="28" max="30" width="7.57421875" style="1" customWidth="1"/>
    <col min="31" max="31" width="6.7109375" style="1" customWidth="1"/>
    <col min="32" max="32" width="0.13671875" style="1" customWidth="1"/>
    <col min="33" max="33" width="6.57421875" style="1" customWidth="1"/>
    <col min="34" max="34" width="7.57421875" style="1" hidden="1" customWidth="1"/>
    <col min="35" max="35" width="7.7109375" style="1" hidden="1" customWidth="1"/>
    <col min="36" max="37" width="6.57421875" style="1" customWidth="1"/>
    <col min="38" max="39" width="6.7109375" style="1" customWidth="1"/>
    <col min="40" max="40" width="7.57421875" style="1" customWidth="1"/>
    <col min="41" max="16384" width="9.140625" style="1" customWidth="1"/>
  </cols>
  <sheetData>
    <row r="1" spans="1:40" ht="24" customHeight="1">
      <c r="A1" s="211" t="s">
        <v>14</v>
      </c>
      <c r="B1" s="211"/>
      <c r="C1" s="10"/>
      <c r="D1" s="11"/>
      <c r="E1" s="167" t="s">
        <v>16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3"/>
      <c r="AM1" s="14"/>
      <c r="AN1" s="14"/>
    </row>
    <row r="2" spans="1:40" ht="24" customHeight="1">
      <c r="A2" s="211" t="s">
        <v>28</v>
      </c>
      <c r="B2" s="211"/>
      <c r="C2" s="10"/>
      <c r="D2" s="11"/>
      <c r="E2" s="11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3"/>
      <c r="AM2" s="14"/>
      <c r="AN2" s="14"/>
    </row>
    <row r="3" spans="1:40" ht="24" customHeight="1">
      <c r="A3" s="201" t="s">
        <v>120</v>
      </c>
      <c r="B3" s="201"/>
      <c r="C3" s="15"/>
      <c r="D3" s="13"/>
      <c r="E3" s="13"/>
      <c r="F3" s="12"/>
      <c r="G3" s="168" t="s">
        <v>130</v>
      </c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212" t="s">
        <v>136</v>
      </c>
      <c r="T3" s="212"/>
      <c r="U3" s="212"/>
      <c r="V3" s="167" t="s">
        <v>0</v>
      </c>
      <c r="W3" s="167"/>
      <c r="X3" s="167"/>
      <c r="Y3" s="12"/>
      <c r="Z3" s="12"/>
      <c r="AA3" s="12"/>
      <c r="AB3" s="12"/>
      <c r="AC3" s="12"/>
      <c r="AD3" s="12"/>
      <c r="AE3" s="12"/>
      <c r="AF3" s="12"/>
      <c r="AG3" s="12"/>
      <c r="AH3" s="167"/>
      <c r="AI3" s="167"/>
      <c r="AJ3" s="167"/>
      <c r="AK3" s="167"/>
      <c r="AL3" s="167"/>
      <c r="AM3" s="167"/>
      <c r="AN3" s="14"/>
    </row>
    <row r="4" spans="1:40" ht="24" customHeight="1">
      <c r="A4" s="201" t="s">
        <v>29</v>
      </c>
      <c r="B4" s="201"/>
      <c r="C4" s="15"/>
      <c r="D4" s="13"/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3"/>
      <c r="AM4" s="14"/>
      <c r="AN4" s="14"/>
    </row>
    <row r="5" spans="1:40" ht="24" customHeight="1">
      <c r="A5" s="17"/>
      <c r="B5" s="17"/>
      <c r="C5" s="17"/>
      <c r="D5" s="17"/>
      <c r="E5" s="17"/>
      <c r="F5" s="12"/>
      <c r="G5" s="167" t="s">
        <v>1</v>
      </c>
      <c r="H5" s="167"/>
      <c r="I5" s="167"/>
      <c r="J5" s="12"/>
      <c r="K5" s="12"/>
      <c r="L5" s="212" t="s">
        <v>60</v>
      </c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3"/>
      <c r="AM5" s="14"/>
      <c r="AN5" s="14"/>
    </row>
    <row r="6" spans="1:42" ht="32.25" customHeight="1">
      <c r="A6" s="14"/>
      <c r="B6" s="14"/>
      <c r="C6" s="14"/>
      <c r="D6" s="14"/>
      <c r="E6" s="14"/>
      <c r="F6" s="12"/>
      <c r="G6" s="167" t="s">
        <v>2</v>
      </c>
      <c r="H6" s="167"/>
      <c r="I6" s="167"/>
      <c r="J6" s="167"/>
      <c r="K6" s="167"/>
      <c r="L6" s="167"/>
      <c r="M6" s="146" t="s">
        <v>137</v>
      </c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9"/>
      <c r="AC6" s="149"/>
      <c r="AD6" s="149"/>
      <c r="AE6" s="149"/>
      <c r="AF6" s="149"/>
      <c r="AG6" s="201" t="s">
        <v>156</v>
      </c>
      <c r="AH6" s="201"/>
      <c r="AI6" s="201"/>
      <c r="AJ6" s="201"/>
      <c r="AK6" s="201"/>
      <c r="AL6" s="201"/>
      <c r="AM6" s="201"/>
      <c r="AN6" s="149"/>
      <c r="AO6" s="147"/>
      <c r="AP6" s="147"/>
    </row>
    <row r="7" spans="1:40" ht="1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230" t="s">
        <v>57</v>
      </c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3"/>
      <c r="AM7" s="14"/>
      <c r="AN7" s="14"/>
    </row>
    <row r="8" spans="1:40" ht="17.25" customHeight="1">
      <c r="A8" s="13"/>
      <c r="B8" s="14"/>
      <c r="C8" s="14"/>
      <c r="D8" s="14"/>
      <c r="E8" s="14"/>
      <c r="F8" s="1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4"/>
    </row>
    <row r="9" spans="1:40" ht="17.25" customHeight="1">
      <c r="A9" s="13"/>
      <c r="B9" s="14"/>
      <c r="C9" s="14"/>
      <c r="D9" s="14"/>
      <c r="E9" s="18" t="s">
        <v>45</v>
      </c>
      <c r="F9" s="19">
        <v>1</v>
      </c>
      <c r="G9" s="12"/>
      <c r="H9" s="12"/>
      <c r="I9" s="14"/>
      <c r="J9" s="14"/>
      <c r="K9" s="14"/>
      <c r="L9" s="231" t="s">
        <v>46</v>
      </c>
      <c r="M9" s="231"/>
      <c r="N9" s="231"/>
      <c r="O9" s="231"/>
      <c r="P9" s="231"/>
      <c r="Q9" s="231"/>
      <c r="R9" s="19">
        <v>2</v>
      </c>
      <c r="S9" s="20"/>
      <c r="T9" s="231" t="s">
        <v>47</v>
      </c>
      <c r="U9" s="231"/>
      <c r="V9" s="231"/>
      <c r="W9" s="231"/>
      <c r="X9" s="16">
        <v>4</v>
      </c>
      <c r="Y9" s="14"/>
      <c r="Z9" s="20"/>
      <c r="AA9" s="14"/>
      <c r="AB9" s="14"/>
      <c r="AC9" s="231" t="s">
        <v>48</v>
      </c>
      <c r="AD9" s="231"/>
      <c r="AE9" s="231"/>
      <c r="AF9" s="12"/>
      <c r="AG9" s="19">
        <v>40</v>
      </c>
      <c r="AH9" s="14"/>
      <c r="AI9" s="14"/>
      <c r="AJ9" s="14"/>
      <c r="AK9" s="14"/>
      <c r="AL9" s="14"/>
      <c r="AM9" s="14"/>
      <c r="AN9" s="14"/>
    </row>
    <row r="10" spans="1:40" ht="12" customHeight="1" thickBot="1">
      <c r="A10" s="13"/>
      <c r="B10" s="14"/>
      <c r="C10" s="14"/>
      <c r="D10" s="14"/>
      <c r="E10" s="14"/>
      <c r="F10" s="13"/>
      <c r="G10" s="167"/>
      <c r="H10" s="167"/>
      <c r="I10" s="167"/>
      <c r="J10" s="13"/>
      <c r="K10" s="13"/>
      <c r="L10" s="13"/>
      <c r="M10" s="15"/>
      <c r="N10" s="15"/>
      <c r="O10" s="167"/>
      <c r="P10" s="167"/>
      <c r="Q10" s="15"/>
      <c r="R10" s="13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1" t="s">
        <v>3</v>
      </c>
      <c r="AG10" s="167"/>
      <c r="AH10" s="167"/>
      <c r="AI10" s="167"/>
      <c r="AJ10" s="167"/>
      <c r="AK10" s="167"/>
      <c r="AL10" s="13"/>
      <c r="AM10" s="14"/>
      <c r="AN10" s="14"/>
    </row>
    <row r="11" spans="1:40" ht="39" customHeight="1" thickBot="1">
      <c r="A11" s="204" t="s">
        <v>35</v>
      </c>
      <c r="B11" s="204" t="s">
        <v>36</v>
      </c>
      <c r="C11" s="205" t="s">
        <v>15</v>
      </c>
      <c r="D11" s="192" t="s">
        <v>17</v>
      </c>
      <c r="E11" s="193"/>
      <c r="F11" s="193"/>
      <c r="G11" s="193"/>
      <c r="H11" s="193"/>
      <c r="I11" s="194"/>
      <c r="J11" s="192" t="s">
        <v>23</v>
      </c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4"/>
      <c r="AB11" s="192" t="s">
        <v>24</v>
      </c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4"/>
      <c r="AN11" s="210" t="s">
        <v>103</v>
      </c>
    </row>
    <row r="12" spans="1:40" ht="24" customHeight="1" thickBot="1">
      <c r="A12" s="204"/>
      <c r="B12" s="204"/>
      <c r="C12" s="221"/>
      <c r="D12" s="209" t="s">
        <v>18</v>
      </c>
      <c r="E12" s="181" t="s">
        <v>124</v>
      </c>
      <c r="F12" s="192" t="s">
        <v>19</v>
      </c>
      <c r="G12" s="193"/>
      <c r="H12" s="193"/>
      <c r="I12" s="194"/>
      <c r="J12" s="216" t="s">
        <v>145</v>
      </c>
      <c r="K12" s="217"/>
      <c r="L12" s="217"/>
      <c r="M12" s="217"/>
      <c r="N12" s="217"/>
      <c r="O12" s="217"/>
      <c r="P12" s="217"/>
      <c r="Q12" s="217"/>
      <c r="R12" s="217"/>
      <c r="S12" s="192" t="s">
        <v>140</v>
      </c>
      <c r="T12" s="193"/>
      <c r="U12" s="193"/>
      <c r="V12" s="193"/>
      <c r="W12" s="193"/>
      <c r="X12" s="193"/>
      <c r="Y12" s="193"/>
      <c r="Z12" s="193"/>
      <c r="AA12" s="194"/>
      <c r="AB12" s="206" t="s">
        <v>141</v>
      </c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8"/>
      <c r="AN12" s="210"/>
    </row>
    <row r="13" spans="1:40" ht="23.25" customHeight="1" thickBot="1">
      <c r="A13" s="204"/>
      <c r="B13" s="204"/>
      <c r="C13" s="221"/>
      <c r="D13" s="209"/>
      <c r="E13" s="182"/>
      <c r="F13" s="181" t="s">
        <v>37</v>
      </c>
      <c r="G13" s="162" t="s">
        <v>38</v>
      </c>
      <c r="H13" s="195" t="s">
        <v>39</v>
      </c>
      <c r="I13" s="181" t="s">
        <v>40</v>
      </c>
      <c r="J13" s="181" t="s">
        <v>20</v>
      </c>
      <c r="K13" s="181" t="s">
        <v>21</v>
      </c>
      <c r="L13" s="181" t="s">
        <v>41</v>
      </c>
      <c r="M13" s="192" t="s">
        <v>19</v>
      </c>
      <c r="N13" s="193"/>
      <c r="O13" s="193"/>
      <c r="P13" s="193"/>
      <c r="Q13" s="193"/>
      <c r="R13" s="193"/>
      <c r="S13" s="181" t="s">
        <v>20</v>
      </c>
      <c r="T13" s="181" t="s">
        <v>41</v>
      </c>
      <c r="U13" s="181" t="s">
        <v>21</v>
      </c>
      <c r="V13" s="192" t="s">
        <v>44</v>
      </c>
      <c r="W13" s="193"/>
      <c r="X13" s="193"/>
      <c r="Y13" s="194"/>
      <c r="Z13" s="23"/>
      <c r="AA13" s="14"/>
      <c r="AB13" s="181" t="s">
        <v>20</v>
      </c>
      <c r="AC13" s="181" t="s">
        <v>22</v>
      </c>
      <c r="AD13" s="181" t="s">
        <v>21</v>
      </c>
      <c r="AE13" s="192" t="s">
        <v>44</v>
      </c>
      <c r="AF13" s="193"/>
      <c r="AG13" s="193"/>
      <c r="AH13" s="193"/>
      <c r="AI13" s="193"/>
      <c r="AJ13" s="193"/>
      <c r="AK13" s="193"/>
      <c r="AL13" s="23"/>
      <c r="AM13" s="32"/>
      <c r="AN13" s="210"/>
    </row>
    <row r="14" spans="1:40" ht="118.5" customHeight="1" thickBot="1">
      <c r="A14" s="205"/>
      <c r="B14" s="205"/>
      <c r="C14" s="221"/>
      <c r="D14" s="209"/>
      <c r="E14" s="182"/>
      <c r="F14" s="182"/>
      <c r="G14" s="225"/>
      <c r="H14" s="227"/>
      <c r="I14" s="182"/>
      <c r="J14" s="182"/>
      <c r="K14" s="182"/>
      <c r="L14" s="182"/>
      <c r="M14" s="181" t="s">
        <v>37</v>
      </c>
      <c r="N14" s="181"/>
      <c r="O14" s="181"/>
      <c r="P14" s="30" t="s">
        <v>38</v>
      </c>
      <c r="Q14" s="31" t="s">
        <v>39</v>
      </c>
      <c r="R14" s="29" t="s">
        <v>40</v>
      </c>
      <c r="S14" s="182"/>
      <c r="T14" s="182"/>
      <c r="U14" s="183"/>
      <c r="V14" s="34" t="s">
        <v>37</v>
      </c>
      <c r="W14" s="30" t="s">
        <v>38</v>
      </c>
      <c r="X14" s="30" t="s">
        <v>39</v>
      </c>
      <c r="Y14" s="35" t="s">
        <v>40</v>
      </c>
      <c r="Z14" s="28" t="s">
        <v>42</v>
      </c>
      <c r="AA14" s="36" t="s">
        <v>43</v>
      </c>
      <c r="AB14" s="182"/>
      <c r="AC14" s="182"/>
      <c r="AD14" s="182"/>
      <c r="AE14" s="30" t="s">
        <v>37</v>
      </c>
      <c r="AF14" s="37"/>
      <c r="AG14" s="162" t="s">
        <v>38</v>
      </c>
      <c r="AH14" s="214"/>
      <c r="AI14" s="215"/>
      <c r="AJ14" s="31" t="s">
        <v>39</v>
      </c>
      <c r="AK14" s="30" t="s">
        <v>40</v>
      </c>
      <c r="AL14" s="28" t="s">
        <v>42</v>
      </c>
      <c r="AM14" s="36" t="s">
        <v>43</v>
      </c>
      <c r="AN14" s="210"/>
    </row>
    <row r="15" spans="1:40" s="3" customFormat="1" ht="29.25" customHeight="1" thickBot="1">
      <c r="A15" s="38">
        <v>1</v>
      </c>
      <c r="B15" s="39" t="s">
        <v>30</v>
      </c>
      <c r="C15" s="40"/>
      <c r="D15" s="38">
        <f aca="true" t="shared" si="0" ref="D15:Y15">D16+D19+D22+D24+D29</f>
        <v>1132</v>
      </c>
      <c r="E15" s="38">
        <f t="shared" si="0"/>
        <v>190</v>
      </c>
      <c r="F15" s="38">
        <f t="shared" si="0"/>
        <v>68</v>
      </c>
      <c r="G15" s="38">
        <f t="shared" si="0"/>
        <v>24</v>
      </c>
      <c r="H15" s="38">
        <f t="shared" si="0"/>
        <v>84</v>
      </c>
      <c r="I15" s="38">
        <f t="shared" si="0"/>
        <v>14</v>
      </c>
      <c r="J15" s="38">
        <f t="shared" si="0"/>
        <v>0</v>
      </c>
      <c r="K15" s="38">
        <f t="shared" si="0"/>
        <v>0</v>
      </c>
      <c r="L15" s="84">
        <f>L16+L19+L22+L24+L29</f>
        <v>34</v>
      </c>
      <c r="M15" s="38">
        <f>M16+M19+M22+M24+M29</f>
        <v>16</v>
      </c>
      <c r="N15" s="38">
        <f t="shared" si="0"/>
        <v>0</v>
      </c>
      <c r="O15" s="38">
        <f t="shared" si="0"/>
        <v>0</v>
      </c>
      <c r="P15" s="38">
        <f t="shared" si="0"/>
        <v>16</v>
      </c>
      <c r="Q15" s="42">
        <f t="shared" si="0"/>
        <v>2</v>
      </c>
      <c r="R15" s="41">
        <f t="shared" si="0"/>
        <v>0</v>
      </c>
      <c r="S15" s="38">
        <f t="shared" si="0"/>
        <v>516</v>
      </c>
      <c r="T15" s="38">
        <f t="shared" si="0"/>
        <v>96</v>
      </c>
      <c r="U15" s="38">
        <f t="shared" si="0"/>
        <v>15</v>
      </c>
      <c r="V15" s="38">
        <f t="shared" si="0"/>
        <v>28</v>
      </c>
      <c r="W15" s="38">
        <f t="shared" si="0"/>
        <v>8</v>
      </c>
      <c r="X15" s="38">
        <f t="shared" si="0"/>
        <v>54</v>
      </c>
      <c r="Y15" s="42">
        <f t="shared" si="0"/>
        <v>6</v>
      </c>
      <c r="Z15" s="41" t="e">
        <f>#REF!+Z19+Z22+Z24+Z29</f>
        <v>#REF!</v>
      </c>
      <c r="AA15" s="41">
        <f>Z16+AA19+AA22+AA24+AA29</f>
        <v>0</v>
      </c>
      <c r="AB15" s="38">
        <f aca="true" t="shared" si="1" ref="AB15:AK15">AB16+AB19+AB22+AB24+AB29</f>
        <v>616</v>
      </c>
      <c r="AC15" s="38">
        <f t="shared" si="1"/>
        <v>60</v>
      </c>
      <c r="AD15" s="38">
        <f t="shared" si="1"/>
        <v>15</v>
      </c>
      <c r="AE15" s="43">
        <f t="shared" si="1"/>
        <v>22</v>
      </c>
      <c r="AF15" s="44">
        <f t="shared" si="1"/>
        <v>4</v>
      </c>
      <c r="AG15" s="41">
        <f t="shared" si="1"/>
        <v>0</v>
      </c>
      <c r="AH15" s="38">
        <f t="shared" si="1"/>
        <v>0</v>
      </c>
      <c r="AI15" s="38">
        <f t="shared" si="1"/>
        <v>0</v>
      </c>
      <c r="AJ15" s="38">
        <f t="shared" si="1"/>
        <v>30</v>
      </c>
      <c r="AK15" s="38">
        <f t="shared" si="1"/>
        <v>8</v>
      </c>
      <c r="AL15" s="38"/>
      <c r="AM15" s="38"/>
      <c r="AN15" s="38">
        <f>AN16+AN19+AN22+AN24+AN29</f>
        <v>30</v>
      </c>
    </row>
    <row r="16" spans="1:40" s="3" customFormat="1" ht="30" customHeight="1" thickBot="1">
      <c r="A16" s="45" t="s">
        <v>31</v>
      </c>
      <c r="B16" s="46" t="s">
        <v>126</v>
      </c>
      <c r="C16" s="47"/>
      <c r="D16" s="48">
        <f>D17+D18</f>
        <v>148</v>
      </c>
      <c r="E16" s="48">
        <f>E17+E18</f>
        <v>22</v>
      </c>
      <c r="F16" s="48">
        <f>F17+F18</f>
        <v>16</v>
      </c>
      <c r="G16" s="49"/>
      <c r="H16" s="49"/>
      <c r="I16" s="48">
        <f>I17+I18</f>
        <v>6</v>
      </c>
      <c r="J16" s="50">
        <f>J17</f>
        <v>0</v>
      </c>
      <c r="K16" s="50">
        <f>K17</f>
        <v>0</v>
      </c>
      <c r="L16" s="51">
        <f>L17</f>
        <v>2</v>
      </c>
      <c r="M16" s="48">
        <f>M17+M18</f>
        <v>2</v>
      </c>
      <c r="N16" s="49"/>
      <c r="O16" s="49"/>
      <c r="P16" s="49"/>
      <c r="Q16" s="49"/>
      <c r="R16" s="49"/>
      <c r="S16" s="48">
        <f>S17+S18</f>
        <v>108</v>
      </c>
      <c r="T16" s="48">
        <f>T17+T18</f>
        <v>12</v>
      </c>
      <c r="U16" s="48">
        <f>U17+U18</f>
        <v>3</v>
      </c>
      <c r="V16" s="50">
        <f>V17+V18</f>
        <v>6</v>
      </c>
      <c r="W16" s="52">
        <f>W17+W18</f>
        <v>0</v>
      </c>
      <c r="X16" s="49"/>
      <c r="Y16" s="48">
        <f>Y17+Y18</f>
        <v>6</v>
      </c>
      <c r="Z16" s="50"/>
      <c r="AA16" s="53"/>
      <c r="AB16" s="48">
        <f>AB17+AB18</f>
        <v>40</v>
      </c>
      <c r="AC16" s="48">
        <f>AC17+AC18</f>
        <v>8</v>
      </c>
      <c r="AD16" s="52">
        <f>AD17+AD18</f>
        <v>0</v>
      </c>
      <c r="AE16" s="54">
        <f>AE17+AE18</f>
        <v>8</v>
      </c>
      <c r="AF16" s="55">
        <f>AF17</f>
        <v>4</v>
      </c>
      <c r="AG16" s="49"/>
      <c r="AH16" s="49"/>
      <c r="AI16" s="49"/>
      <c r="AJ16" s="49"/>
      <c r="AK16" s="50"/>
      <c r="AL16" s="56"/>
      <c r="AM16" s="47"/>
      <c r="AN16" s="50">
        <f>AN17</f>
        <v>3</v>
      </c>
    </row>
    <row r="17" spans="1:40" s="3" customFormat="1" ht="21" customHeight="1" thickBot="1">
      <c r="A17" s="57" t="s">
        <v>49</v>
      </c>
      <c r="B17" s="58" t="s">
        <v>104</v>
      </c>
      <c r="C17" s="59" t="s">
        <v>90</v>
      </c>
      <c r="D17" s="60">
        <f>S17+AB17</f>
        <v>108</v>
      </c>
      <c r="E17" s="61">
        <f>L17+T17+AC17</f>
        <v>14</v>
      </c>
      <c r="F17" s="62">
        <f>M17+V17+AE17</f>
        <v>8</v>
      </c>
      <c r="G17" s="63">
        <f>P17+W17+AG17</f>
        <v>0</v>
      </c>
      <c r="H17" s="63">
        <f>Q17+X17+AJ17</f>
        <v>0</v>
      </c>
      <c r="I17" s="62">
        <f>R17+Y17+AK17</f>
        <v>6</v>
      </c>
      <c r="J17" s="62"/>
      <c r="K17" s="62"/>
      <c r="L17" s="62">
        <v>2</v>
      </c>
      <c r="M17" s="64">
        <v>2</v>
      </c>
      <c r="N17" s="64"/>
      <c r="O17" s="64"/>
      <c r="P17" s="64"/>
      <c r="Q17" s="64"/>
      <c r="R17" s="64"/>
      <c r="S17" s="65">
        <v>108</v>
      </c>
      <c r="T17" s="65">
        <f>V17+W17+X17+Y17</f>
        <v>12</v>
      </c>
      <c r="U17" s="65">
        <v>3</v>
      </c>
      <c r="V17" s="65">
        <v>6</v>
      </c>
      <c r="W17" s="65"/>
      <c r="X17" s="65"/>
      <c r="Y17" s="65">
        <v>6</v>
      </c>
      <c r="Z17" s="65" t="s">
        <v>69</v>
      </c>
      <c r="AA17" s="65"/>
      <c r="AB17" s="65"/>
      <c r="AC17" s="65"/>
      <c r="AD17" s="65"/>
      <c r="AE17" s="66"/>
      <c r="AF17" s="67">
        <v>4</v>
      </c>
      <c r="AG17" s="64"/>
      <c r="AH17" s="64"/>
      <c r="AI17" s="64"/>
      <c r="AJ17" s="64"/>
      <c r="AK17" s="64"/>
      <c r="AL17" s="60"/>
      <c r="AM17" s="22"/>
      <c r="AN17" s="22">
        <f>AD17+U17</f>
        <v>3</v>
      </c>
    </row>
    <row r="18" spans="1:40" s="3" customFormat="1" ht="21.75" customHeight="1" thickBot="1">
      <c r="A18" s="57" t="s">
        <v>105</v>
      </c>
      <c r="B18" s="58" t="s">
        <v>106</v>
      </c>
      <c r="C18" s="59" t="s">
        <v>122</v>
      </c>
      <c r="D18" s="60">
        <f>S18+AB18</f>
        <v>40</v>
      </c>
      <c r="E18" s="61">
        <f>L18+T18+AC18</f>
        <v>8</v>
      </c>
      <c r="F18" s="62">
        <f>M18+V18+AE18</f>
        <v>8</v>
      </c>
      <c r="G18" s="63">
        <f>P18+W18+AG18</f>
        <v>0</v>
      </c>
      <c r="H18" s="63">
        <f>Q18+X18+AJ18</f>
        <v>0</v>
      </c>
      <c r="I18" s="63">
        <f>R18+Y18+AK18</f>
        <v>0</v>
      </c>
      <c r="J18" s="62"/>
      <c r="K18" s="62"/>
      <c r="L18" s="63">
        <f>M18+P18+Q18+R18</f>
        <v>0</v>
      </c>
      <c r="M18" s="64"/>
      <c r="N18" s="64"/>
      <c r="O18" s="64"/>
      <c r="P18" s="64"/>
      <c r="Q18" s="64"/>
      <c r="R18" s="64"/>
      <c r="S18" s="65"/>
      <c r="T18" s="65"/>
      <c r="U18" s="65"/>
      <c r="V18" s="65"/>
      <c r="W18" s="65"/>
      <c r="X18" s="65"/>
      <c r="Y18" s="65"/>
      <c r="Z18" s="65"/>
      <c r="AA18" s="65"/>
      <c r="AB18" s="65">
        <v>40</v>
      </c>
      <c r="AC18" s="65">
        <f>AE18+AG18+AJ18+AK18</f>
        <v>8</v>
      </c>
      <c r="AD18" s="65"/>
      <c r="AE18" s="66">
        <v>8</v>
      </c>
      <c r="AF18" s="67"/>
      <c r="AG18" s="64"/>
      <c r="AH18" s="64"/>
      <c r="AI18" s="64"/>
      <c r="AJ18" s="64"/>
      <c r="AK18" s="64"/>
      <c r="AL18" s="60"/>
      <c r="AM18" s="22"/>
      <c r="AN18" s="22"/>
    </row>
    <row r="19" spans="1:40" s="3" customFormat="1" ht="20.25" customHeight="1" thickBot="1">
      <c r="A19" s="45" t="s">
        <v>50</v>
      </c>
      <c r="B19" s="46" t="s">
        <v>61</v>
      </c>
      <c r="C19" s="47"/>
      <c r="D19" s="50">
        <f>D20+D21</f>
        <v>192</v>
      </c>
      <c r="E19" s="50">
        <f aca="true" t="shared" si="2" ref="E19:AJ19">E20+E21</f>
        <v>32</v>
      </c>
      <c r="F19" s="52">
        <f t="shared" si="2"/>
        <v>0</v>
      </c>
      <c r="G19" s="52">
        <f t="shared" si="2"/>
        <v>0</v>
      </c>
      <c r="H19" s="51">
        <f>H20+H21</f>
        <v>32</v>
      </c>
      <c r="I19" s="52"/>
      <c r="J19" s="50">
        <f t="shared" si="2"/>
        <v>0</v>
      </c>
      <c r="K19" s="50">
        <f t="shared" si="2"/>
        <v>0</v>
      </c>
      <c r="L19" s="50">
        <f t="shared" si="2"/>
        <v>2</v>
      </c>
      <c r="M19" s="52">
        <f>M20</f>
        <v>0</v>
      </c>
      <c r="N19" s="52"/>
      <c r="O19" s="52"/>
      <c r="P19" s="52"/>
      <c r="Q19" s="50">
        <f>Q20</f>
        <v>2</v>
      </c>
      <c r="R19" s="52"/>
      <c r="S19" s="50">
        <f t="shared" si="2"/>
        <v>90</v>
      </c>
      <c r="T19" s="50">
        <f t="shared" si="2"/>
        <v>20</v>
      </c>
      <c r="U19" s="50">
        <f t="shared" si="2"/>
        <v>3</v>
      </c>
      <c r="V19" s="52"/>
      <c r="W19" s="52"/>
      <c r="X19" s="50">
        <f t="shared" si="2"/>
        <v>20</v>
      </c>
      <c r="Y19" s="52"/>
      <c r="Z19" s="52"/>
      <c r="AA19" s="52"/>
      <c r="AB19" s="50">
        <f t="shared" si="2"/>
        <v>102</v>
      </c>
      <c r="AC19" s="50">
        <f t="shared" si="2"/>
        <v>10</v>
      </c>
      <c r="AD19" s="50">
        <f t="shared" si="2"/>
        <v>3</v>
      </c>
      <c r="AE19" s="68"/>
      <c r="AF19" s="69"/>
      <c r="AG19" s="52"/>
      <c r="AH19" s="50">
        <f t="shared" si="2"/>
        <v>0</v>
      </c>
      <c r="AI19" s="50">
        <f t="shared" si="2"/>
        <v>0</v>
      </c>
      <c r="AJ19" s="50">
        <f t="shared" si="2"/>
        <v>10</v>
      </c>
      <c r="AK19" s="52"/>
      <c r="AL19" s="49"/>
      <c r="AM19" s="47"/>
      <c r="AN19" s="48">
        <f>AN20+AN21</f>
        <v>6</v>
      </c>
    </row>
    <row r="20" spans="1:40" s="3" customFormat="1" ht="24" customHeight="1" thickBot="1">
      <c r="A20" s="70" t="s">
        <v>51</v>
      </c>
      <c r="B20" s="71" t="s">
        <v>62</v>
      </c>
      <c r="C20" s="59" t="s">
        <v>92</v>
      </c>
      <c r="D20" s="60">
        <f>S20++AB20</f>
        <v>90</v>
      </c>
      <c r="E20" s="61">
        <f>L20+T20+AC20</f>
        <v>10</v>
      </c>
      <c r="F20" s="62"/>
      <c r="G20" s="63">
        <f>P20+W20+AG20</f>
        <v>0</v>
      </c>
      <c r="H20" s="62">
        <v>10</v>
      </c>
      <c r="I20" s="63">
        <f>R20+Y20+AK20</f>
        <v>0</v>
      </c>
      <c r="J20" s="62"/>
      <c r="K20" s="62"/>
      <c r="L20" s="62">
        <f>M20+P20+Q20+R20</f>
        <v>2</v>
      </c>
      <c r="M20" s="64"/>
      <c r="N20" s="64"/>
      <c r="O20" s="64"/>
      <c r="P20" s="64"/>
      <c r="Q20" s="64">
        <v>2</v>
      </c>
      <c r="R20" s="64"/>
      <c r="S20" s="65">
        <v>90</v>
      </c>
      <c r="T20" s="65">
        <f>V20+W20+X20+Y20</f>
        <v>8</v>
      </c>
      <c r="U20" s="65">
        <v>3</v>
      </c>
      <c r="V20" s="65"/>
      <c r="W20" s="65"/>
      <c r="X20" s="65">
        <v>8</v>
      </c>
      <c r="Y20" s="65"/>
      <c r="Z20" s="65"/>
      <c r="AA20" s="65" t="s">
        <v>66</v>
      </c>
      <c r="AB20" s="72"/>
      <c r="AC20" s="72">
        <f>AE20+AG20+AJ20+AK20</f>
        <v>0</v>
      </c>
      <c r="AD20" s="72"/>
      <c r="AE20" s="73"/>
      <c r="AF20" s="74"/>
      <c r="AG20" s="75"/>
      <c r="AH20" s="75"/>
      <c r="AI20" s="75"/>
      <c r="AJ20" s="75"/>
      <c r="AK20" s="75"/>
      <c r="AL20" s="72"/>
      <c r="AM20" s="22"/>
      <c r="AN20" s="22">
        <f>AD20+U20</f>
        <v>3</v>
      </c>
    </row>
    <row r="21" spans="1:40" s="3" customFormat="1" ht="20.25" customHeight="1" thickBot="1">
      <c r="A21" s="70" t="s">
        <v>52</v>
      </c>
      <c r="B21" s="71" t="s">
        <v>63</v>
      </c>
      <c r="C21" s="59" t="s">
        <v>91</v>
      </c>
      <c r="D21" s="60">
        <f>S21++AB21</f>
        <v>102</v>
      </c>
      <c r="E21" s="61">
        <f>L21+T21+AC21</f>
        <v>22</v>
      </c>
      <c r="F21" s="63">
        <f>M21+V21+AE21</f>
        <v>0</v>
      </c>
      <c r="G21" s="63">
        <f>P21+W21+AG21</f>
        <v>0</v>
      </c>
      <c r="H21" s="62">
        <f>Q21+X21+AJ21</f>
        <v>22</v>
      </c>
      <c r="I21" s="63">
        <f>R21+Y21+AK21</f>
        <v>0</v>
      </c>
      <c r="J21" s="62"/>
      <c r="K21" s="62"/>
      <c r="L21" s="63">
        <f>M21+P21+Q21+R21</f>
        <v>0</v>
      </c>
      <c r="M21" s="64"/>
      <c r="N21" s="64"/>
      <c r="O21" s="64"/>
      <c r="P21" s="64"/>
      <c r="Q21" s="64"/>
      <c r="R21" s="64"/>
      <c r="S21" s="65"/>
      <c r="T21" s="65">
        <v>12</v>
      </c>
      <c r="U21" s="65"/>
      <c r="V21" s="65"/>
      <c r="W21" s="65"/>
      <c r="X21" s="65">
        <v>12</v>
      </c>
      <c r="Y21" s="65"/>
      <c r="Z21" s="65"/>
      <c r="AA21" s="65"/>
      <c r="AB21" s="65">
        <v>102</v>
      </c>
      <c r="AC21" s="65">
        <f>AE21+AG21+AJ21+AK21</f>
        <v>10</v>
      </c>
      <c r="AD21" s="65">
        <v>3</v>
      </c>
      <c r="AE21" s="66"/>
      <c r="AF21" s="67"/>
      <c r="AG21" s="64"/>
      <c r="AH21" s="64"/>
      <c r="AI21" s="64"/>
      <c r="AJ21" s="64">
        <v>10</v>
      </c>
      <c r="AK21" s="64"/>
      <c r="AL21" s="65"/>
      <c r="AM21" s="65" t="s">
        <v>66</v>
      </c>
      <c r="AN21" s="22">
        <f>AD21+U21</f>
        <v>3</v>
      </c>
    </row>
    <row r="22" spans="1:40" s="3" customFormat="1" ht="24" customHeight="1" thickBot="1">
      <c r="A22" s="45" t="s">
        <v>53</v>
      </c>
      <c r="B22" s="46" t="s">
        <v>151</v>
      </c>
      <c r="C22" s="47"/>
      <c r="D22" s="50">
        <f>D23</f>
        <v>108</v>
      </c>
      <c r="E22" s="50">
        <f aca="true" t="shared" si="3" ref="E22:AK22">E23</f>
        <v>14</v>
      </c>
      <c r="F22" s="50">
        <f t="shared" si="3"/>
        <v>8</v>
      </c>
      <c r="G22" s="52">
        <f t="shared" si="3"/>
        <v>0</v>
      </c>
      <c r="H22" s="50">
        <f t="shared" si="3"/>
        <v>6</v>
      </c>
      <c r="I22" s="52">
        <f t="shared" si="3"/>
        <v>0</v>
      </c>
      <c r="J22" s="52">
        <f t="shared" si="3"/>
        <v>0</v>
      </c>
      <c r="K22" s="52">
        <f t="shared" si="3"/>
        <v>0</v>
      </c>
      <c r="L22" s="52">
        <f t="shared" si="3"/>
        <v>0</v>
      </c>
      <c r="M22" s="52">
        <f t="shared" si="3"/>
        <v>0</v>
      </c>
      <c r="N22" s="52">
        <f t="shared" si="3"/>
        <v>0</v>
      </c>
      <c r="O22" s="52">
        <f t="shared" si="3"/>
        <v>0</v>
      </c>
      <c r="P22" s="52">
        <f t="shared" si="3"/>
        <v>0</v>
      </c>
      <c r="Q22" s="52">
        <f t="shared" si="3"/>
        <v>0</v>
      </c>
      <c r="R22" s="52">
        <f t="shared" si="3"/>
        <v>0</v>
      </c>
      <c r="S22" s="52">
        <f t="shared" si="3"/>
        <v>0</v>
      </c>
      <c r="T22" s="50">
        <f t="shared" si="3"/>
        <v>4</v>
      </c>
      <c r="U22" s="52">
        <f t="shared" si="3"/>
        <v>0</v>
      </c>
      <c r="V22" s="50">
        <f t="shared" si="3"/>
        <v>4</v>
      </c>
      <c r="W22" s="52">
        <f t="shared" si="3"/>
        <v>0</v>
      </c>
      <c r="X22" s="52">
        <f t="shared" si="3"/>
        <v>0</v>
      </c>
      <c r="Y22" s="52">
        <f t="shared" si="3"/>
        <v>0</v>
      </c>
      <c r="Z22" s="52">
        <f t="shared" si="3"/>
        <v>0</v>
      </c>
      <c r="AA22" s="52">
        <f t="shared" si="3"/>
        <v>0</v>
      </c>
      <c r="AB22" s="50">
        <f t="shared" si="3"/>
        <v>108</v>
      </c>
      <c r="AC22" s="50">
        <f t="shared" si="3"/>
        <v>10</v>
      </c>
      <c r="AD22" s="50">
        <f t="shared" si="3"/>
        <v>3</v>
      </c>
      <c r="AE22" s="76">
        <f t="shared" si="3"/>
        <v>4</v>
      </c>
      <c r="AF22" s="55">
        <f t="shared" si="3"/>
        <v>0</v>
      </c>
      <c r="AG22" s="52">
        <f t="shared" si="3"/>
        <v>0</v>
      </c>
      <c r="AH22" s="50">
        <f t="shared" si="3"/>
        <v>0</v>
      </c>
      <c r="AI22" s="50">
        <f t="shared" si="3"/>
        <v>0</v>
      </c>
      <c r="AJ22" s="50">
        <f t="shared" si="3"/>
        <v>6</v>
      </c>
      <c r="AK22" s="52">
        <f t="shared" si="3"/>
        <v>0</v>
      </c>
      <c r="AL22" s="77"/>
      <c r="AM22" s="47"/>
      <c r="AN22" s="48">
        <f>AN23</f>
        <v>3</v>
      </c>
    </row>
    <row r="23" spans="1:40" s="3" customFormat="1" ht="20.25" customHeight="1" thickBot="1">
      <c r="A23" s="70" t="s">
        <v>54</v>
      </c>
      <c r="B23" s="71" t="s">
        <v>64</v>
      </c>
      <c r="C23" s="59" t="s">
        <v>93</v>
      </c>
      <c r="D23" s="65">
        <f>S23++AB23</f>
        <v>108</v>
      </c>
      <c r="E23" s="62">
        <f>L23+T23+AC23</f>
        <v>14</v>
      </c>
      <c r="F23" s="62">
        <f>M23+V23+AE23</f>
        <v>8</v>
      </c>
      <c r="G23" s="63">
        <f>P23+W23+AG23</f>
        <v>0</v>
      </c>
      <c r="H23" s="62">
        <f>Q23+X23+AJ23</f>
        <v>6</v>
      </c>
      <c r="I23" s="63">
        <f>R23+Y23+AK23</f>
        <v>0</v>
      </c>
      <c r="J23" s="63"/>
      <c r="K23" s="63"/>
      <c r="L23" s="63">
        <f>M23+P23+Q23+R23</f>
        <v>0</v>
      </c>
      <c r="M23" s="64"/>
      <c r="N23" s="64"/>
      <c r="O23" s="64"/>
      <c r="P23" s="64"/>
      <c r="Q23" s="64"/>
      <c r="R23" s="64"/>
      <c r="S23" s="65"/>
      <c r="T23" s="65">
        <f>V23+W23+X23+Y23</f>
        <v>4</v>
      </c>
      <c r="U23" s="65"/>
      <c r="V23" s="65">
        <v>4</v>
      </c>
      <c r="W23" s="65"/>
      <c r="X23" s="65"/>
      <c r="Y23" s="65"/>
      <c r="Z23" s="65"/>
      <c r="AA23" s="65"/>
      <c r="AB23" s="65">
        <v>108</v>
      </c>
      <c r="AC23" s="65">
        <f>AE23+AG23+AJ23+AK23</f>
        <v>10</v>
      </c>
      <c r="AD23" s="65">
        <v>3</v>
      </c>
      <c r="AE23" s="66">
        <v>4</v>
      </c>
      <c r="AF23" s="67"/>
      <c r="AG23" s="64"/>
      <c r="AH23" s="64"/>
      <c r="AI23" s="64"/>
      <c r="AJ23" s="64">
        <v>6</v>
      </c>
      <c r="AK23" s="64"/>
      <c r="AL23" s="65" t="s">
        <v>69</v>
      </c>
      <c r="AM23" s="64"/>
      <c r="AN23" s="22">
        <f>AD23+U23</f>
        <v>3</v>
      </c>
    </row>
    <row r="24" spans="1:40" s="3" customFormat="1" ht="20.25" customHeight="1" thickBot="1">
      <c r="A24" s="45" t="s">
        <v>65</v>
      </c>
      <c r="B24" s="46" t="s">
        <v>99</v>
      </c>
      <c r="C24" s="47"/>
      <c r="D24" s="48">
        <f>D25+D26+D27+D28</f>
        <v>456</v>
      </c>
      <c r="E24" s="78">
        <f>E25+E26+E27+E28</f>
        <v>76</v>
      </c>
      <c r="F24" s="78">
        <f>F25+F26+F27+F28</f>
        <v>38</v>
      </c>
      <c r="G24" s="78">
        <f>G25+G26+G27+G28</f>
        <v>24</v>
      </c>
      <c r="H24" s="48">
        <f aca="true" t="shared" si="4" ref="H24:AK24">H25+H26+H27+H28</f>
        <v>8</v>
      </c>
      <c r="I24" s="48">
        <f t="shared" si="4"/>
        <v>6</v>
      </c>
      <c r="J24" s="48">
        <f t="shared" si="4"/>
        <v>0</v>
      </c>
      <c r="K24" s="48">
        <f t="shared" si="4"/>
        <v>0</v>
      </c>
      <c r="L24" s="48">
        <f t="shared" si="4"/>
        <v>30</v>
      </c>
      <c r="M24" s="48">
        <f t="shared" si="4"/>
        <v>14</v>
      </c>
      <c r="N24" s="48">
        <f t="shared" si="4"/>
        <v>0</v>
      </c>
      <c r="O24" s="48">
        <f t="shared" si="4"/>
        <v>0</v>
      </c>
      <c r="P24" s="48">
        <f t="shared" si="4"/>
        <v>16</v>
      </c>
      <c r="Q24" s="52">
        <f t="shared" si="4"/>
        <v>0</v>
      </c>
      <c r="R24" s="52">
        <f t="shared" si="4"/>
        <v>0</v>
      </c>
      <c r="S24" s="48">
        <f t="shared" si="4"/>
        <v>318</v>
      </c>
      <c r="T24" s="48">
        <f t="shared" si="4"/>
        <v>32</v>
      </c>
      <c r="U24" s="48">
        <f t="shared" si="4"/>
        <v>9</v>
      </c>
      <c r="V24" s="48">
        <f t="shared" si="4"/>
        <v>14</v>
      </c>
      <c r="W24" s="48">
        <f t="shared" si="4"/>
        <v>8</v>
      </c>
      <c r="X24" s="48">
        <f t="shared" si="4"/>
        <v>10</v>
      </c>
      <c r="Y24" s="52">
        <f t="shared" si="4"/>
        <v>0</v>
      </c>
      <c r="Z24" s="52"/>
      <c r="AA24" s="52"/>
      <c r="AB24" s="48">
        <f t="shared" si="4"/>
        <v>138</v>
      </c>
      <c r="AC24" s="48">
        <f t="shared" si="4"/>
        <v>14</v>
      </c>
      <c r="AD24" s="48">
        <f t="shared" si="4"/>
        <v>3</v>
      </c>
      <c r="AE24" s="54">
        <f t="shared" si="4"/>
        <v>8</v>
      </c>
      <c r="AF24" s="79">
        <f t="shared" si="4"/>
        <v>0</v>
      </c>
      <c r="AG24" s="52">
        <f t="shared" si="4"/>
        <v>0</v>
      </c>
      <c r="AH24" s="52">
        <f t="shared" si="4"/>
        <v>0</v>
      </c>
      <c r="AI24" s="52">
        <f t="shared" si="4"/>
        <v>0</v>
      </c>
      <c r="AJ24" s="52">
        <f t="shared" si="4"/>
        <v>0</v>
      </c>
      <c r="AK24" s="48">
        <f t="shared" si="4"/>
        <v>6</v>
      </c>
      <c r="AL24" s="52"/>
      <c r="AM24" s="80"/>
      <c r="AN24" s="48">
        <f>AN25+AN26+AN27+AN28</f>
        <v>12</v>
      </c>
    </row>
    <row r="25" spans="1:40" s="3" customFormat="1" ht="24" customHeight="1" thickBot="1">
      <c r="A25" s="70" t="s">
        <v>67</v>
      </c>
      <c r="B25" s="71" t="s">
        <v>68</v>
      </c>
      <c r="C25" s="59" t="s">
        <v>94</v>
      </c>
      <c r="D25" s="65">
        <f>S25++AB25</f>
        <v>108</v>
      </c>
      <c r="E25" s="62">
        <f>L25+T25+AC25</f>
        <v>14</v>
      </c>
      <c r="F25" s="62">
        <f>M25+V25+AE25</f>
        <v>6</v>
      </c>
      <c r="G25" s="62">
        <f>P25+W25+AG25</f>
        <v>8</v>
      </c>
      <c r="H25" s="63">
        <f aca="true" t="shared" si="5" ref="H25:I28">Q25+X25+AJ25</f>
        <v>0</v>
      </c>
      <c r="I25" s="63">
        <f t="shared" si="5"/>
        <v>0</v>
      </c>
      <c r="J25" s="62"/>
      <c r="K25" s="62"/>
      <c r="L25" s="62">
        <f>M25+P25+Q25+R25</f>
        <v>14</v>
      </c>
      <c r="M25" s="64">
        <v>6</v>
      </c>
      <c r="N25" s="64"/>
      <c r="O25" s="64"/>
      <c r="P25" s="64">
        <v>8</v>
      </c>
      <c r="Q25" s="64"/>
      <c r="R25" s="64"/>
      <c r="S25" s="65">
        <v>108</v>
      </c>
      <c r="T25" s="65"/>
      <c r="U25" s="65">
        <v>3</v>
      </c>
      <c r="V25" s="65"/>
      <c r="W25" s="65"/>
      <c r="X25" s="65"/>
      <c r="Y25" s="65"/>
      <c r="Z25" s="65" t="s">
        <v>69</v>
      </c>
      <c r="AA25" s="65"/>
      <c r="AB25" s="65"/>
      <c r="AC25" s="65"/>
      <c r="AD25" s="65"/>
      <c r="AE25" s="66"/>
      <c r="AF25" s="67"/>
      <c r="AG25" s="64"/>
      <c r="AH25" s="64"/>
      <c r="AI25" s="64"/>
      <c r="AJ25" s="64"/>
      <c r="AK25" s="64"/>
      <c r="AL25" s="65"/>
      <c r="AM25" s="64"/>
      <c r="AN25" s="22">
        <f>AD25+U25</f>
        <v>3</v>
      </c>
    </row>
    <row r="26" spans="1:40" s="3" customFormat="1" ht="27" customHeight="1" thickBot="1">
      <c r="A26" s="70" t="s">
        <v>70</v>
      </c>
      <c r="B26" s="71" t="s">
        <v>71</v>
      </c>
      <c r="C26" s="59" t="s">
        <v>95</v>
      </c>
      <c r="D26" s="65">
        <f>S26++AB26</f>
        <v>216</v>
      </c>
      <c r="E26" s="62">
        <f>L26+T26+AC26</f>
        <v>30</v>
      </c>
      <c r="F26" s="62">
        <f>M26+V26+AE26</f>
        <v>14</v>
      </c>
      <c r="G26" s="62">
        <f>P26+W26+AG26</f>
        <v>16</v>
      </c>
      <c r="H26" s="63">
        <f t="shared" si="5"/>
        <v>0</v>
      </c>
      <c r="I26" s="63">
        <f t="shared" si="5"/>
        <v>0</v>
      </c>
      <c r="J26" s="62"/>
      <c r="K26" s="62"/>
      <c r="L26" s="62">
        <f>M26+P26+Q26+R26</f>
        <v>14</v>
      </c>
      <c r="M26" s="64">
        <v>6</v>
      </c>
      <c r="N26" s="64"/>
      <c r="O26" s="64"/>
      <c r="P26" s="64">
        <v>8</v>
      </c>
      <c r="Q26" s="64"/>
      <c r="R26" s="64"/>
      <c r="S26" s="65">
        <v>108</v>
      </c>
      <c r="T26" s="65">
        <f>V26+W26+X26+Y26</f>
        <v>16</v>
      </c>
      <c r="U26" s="65">
        <v>3</v>
      </c>
      <c r="V26" s="65">
        <v>8</v>
      </c>
      <c r="W26" s="65">
        <v>8</v>
      </c>
      <c r="X26" s="65"/>
      <c r="Y26" s="65"/>
      <c r="Z26" s="65"/>
      <c r="AA26" s="65" t="s">
        <v>66</v>
      </c>
      <c r="AB26" s="65">
        <v>108</v>
      </c>
      <c r="AC26" s="65"/>
      <c r="AD26" s="65">
        <v>3</v>
      </c>
      <c r="AE26" s="66"/>
      <c r="AF26" s="67"/>
      <c r="AG26" s="64"/>
      <c r="AH26" s="64"/>
      <c r="AI26" s="64"/>
      <c r="AJ26" s="64"/>
      <c r="AK26" s="64"/>
      <c r="AL26" s="65" t="s">
        <v>69</v>
      </c>
      <c r="AM26" s="64"/>
      <c r="AN26" s="22">
        <f>AD26+U26</f>
        <v>6</v>
      </c>
    </row>
    <row r="27" spans="1:40" s="3" customFormat="1" ht="23.25" customHeight="1" thickBot="1">
      <c r="A27" s="70" t="s">
        <v>72</v>
      </c>
      <c r="B27" s="71" t="s">
        <v>73</v>
      </c>
      <c r="C27" s="59" t="s">
        <v>95</v>
      </c>
      <c r="D27" s="65">
        <f>S27++AB27</f>
        <v>102</v>
      </c>
      <c r="E27" s="62">
        <f>L27+T27+AC27</f>
        <v>18</v>
      </c>
      <c r="F27" s="62">
        <v>10</v>
      </c>
      <c r="G27" s="63">
        <f>P27+W27+AG27</f>
        <v>0</v>
      </c>
      <c r="H27" s="62">
        <v>8</v>
      </c>
      <c r="I27" s="63">
        <f t="shared" si="5"/>
        <v>0</v>
      </c>
      <c r="J27" s="62"/>
      <c r="K27" s="62"/>
      <c r="L27" s="62">
        <f>M27+P27+Q27+R27</f>
        <v>2</v>
      </c>
      <c r="M27" s="64">
        <v>2</v>
      </c>
      <c r="N27" s="64"/>
      <c r="O27" s="64"/>
      <c r="P27" s="64"/>
      <c r="Q27" s="64"/>
      <c r="R27" s="64"/>
      <c r="S27" s="65">
        <v>102</v>
      </c>
      <c r="T27" s="65">
        <f>V27+W27+X27+Y27</f>
        <v>16</v>
      </c>
      <c r="U27" s="65">
        <v>3</v>
      </c>
      <c r="V27" s="65">
        <v>6</v>
      </c>
      <c r="W27" s="65"/>
      <c r="X27" s="65">
        <v>10</v>
      </c>
      <c r="Y27" s="65"/>
      <c r="Z27" s="65"/>
      <c r="AA27" s="65" t="s">
        <v>66</v>
      </c>
      <c r="AB27" s="65"/>
      <c r="AC27" s="65"/>
      <c r="AD27" s="65"/>
      <c r="AE27" s="66"/>
      <c r="AF27" s="67"/>
      <c r="AG27" s="64"/>
      <c r="AH27" s="64"/>
      <c r="AI27" s="64"/>
      <c r="AJ27" s="64"/>
      <c r="AK27" s="64"/>
      <c r="AL27" s="65"/>
      <c r="AM27" s="64"/>
      <c r="AN27" s="22">
        <f>AD27+U27</f>
        <v>3</v>
      </c>
    </row>
    <row r="28" spans="1:40" s="3" customFormat="1" ht="26.25" customHeight="1" thickBot="1">
      <c r="A28" s="70" t="s">
        <v>74</v>
      </c>
      <c r="B28" s="71" t="s">
        <v>75</v>
      </c>
      <c r="C28" s="59" t="s">
        <v>95</v>
      </c>
      <c r="D28" s="65">
        <f>S28++AB28</f>
        <v>30</v>
      </c>
      <c r="E28" s="62">
        <f>L28+T28+AC28</f>
        <v>14</v>
      </c>
      <c r="F28" s="62">
        <f>M28+V28+AE28</f>
        <v>8</v>
      </c>
      <c r="G28" s="63">
        <f>P28+W28+AG28</f>
        <v>0</v>
      </c>
      <c r="H28" s="63">
        <f t="shared" si="5"/>
        <v>0</v>
      </c>
      <c r="I28" s="62">
        <v>6</v>
      </c>
      <c r="J28" s="61"/>
      <c r="K28" s="61"/>
      <c r="L28" s="61"/>
      <c r="M28" s="22"/>
      <c r="N28" s="22"/>
      <c r="O28" s="22"/>
      <c r="P28" s="22"/>
      <c r="Q28" s="22"/>
      <c r="R28" s="22"/>
      <c r="S28" s="60"/>
      <c r="T28" s="60"/>
      <c r="U28" s="60"/>
      <c r="V28" s="60"/>
      <c r="W28" s="60"/>
      <c r="X28" s="60"/>
      <c r="Y28" s="60"/>
      <c r="Z28" s="60"/>
      <c r="AA28" s="60"/>
      <c r="AB28" s="60">
        <v>30</v>
      </c>
      <c r="AC28" s="65">
        <f>AE28+AG28+AJ28+AK28</f>
        <v>14</v>
      </c>
      <c r="AD28" s="60"/>
      <c r="AE28" s="81">
        <v>8</v>
      </c>
      <c r="AF28" s="26"/>
      <c r="AG28" s="22"/>
      <c r="AH28" s="22"/>
      <c r="AI28" s="22"/>
      <c r="AJ28" s="22"/>
      <c r="AK28" s="22">
        <v>6</v>
      </c>
      <c r="AL28" s="60"/>
      <c r="AM28" s="82"/>
      <c r="AN28" s="82"/>
    </row>
    <row r="29" spans="1:40" s="3" customFormat="1" ht="21" customHeight="1" thickBot="1">
      <c r="A29" s="45" t="s">
        <v>76</v>
      </c>
      <c r="B29" s="46" t="s">
        <v>127</v>
      </c>
      <c r="C29" s="47"/>
      <c r="D29" s="48">
        <f>D30+D31+D32</f>
        <v>228</v>
      </c>
      <c r="E29" s="48">
        <f aca="true" t="shared" si="6" ref="E29:AN29">E30+E31+E32</f>
        <v>46</v>
      </c>
      <c r="F29" s="48">
        <f t="shared" si="6"/>
        <v>6</v>
      </c>
      <c r="G29" s="52">
        <f t="shared" si="6"/>
        <v>0</v>
      </c>
      <c r="H29" s="48">
        <f t="shared" si="6"/>
        <v>38</v>
      </c>
      <c r="I29" s="48">
        <f t="shared" si="6"/>
        <v>2</v>
      </c>
      <c r="J29" s="48">
        <f t="shared" si="6"/>
        <v>0</v>
      </c>
      <c r="K29" s="48">
        <f t="shared" si="6"/>
        <v>0</v>
      </c>
      <c r="L29" s="83">
        <f>L30+L31+L32</f>
        <v>0</v>
      </c>
      <c r="M29" s="52">
        <f t="shared" si="6"/>
        <v>0</v>
      </c>
      <c r="N29" s="48">
        <f t="shared" si="6"/>
        <v>0</v>
      </c>
      <c r="O29" s="48">
        <f t="shared" si="6"/>
        <v>0</v>
      </c>
      <c r="P29" s="52">
        <f t="shared" si="6"/>
        <v>0</v>
      </c>
      <c r="Q29" s="52">
        <f t="shared" si="6"/>
        <v>0</v>
      </c>
      <c r="R29" s="52">
        <f t="shared" si="6"/>
        <v>0</v>
      </c>
      <c r="S29" s="52">
        <f t="shared" si="6"/>
        <v>0</v>
      </c>
      <c r="T29" s="48">
        <f t="shared" si="6"/>
        <v>28</v>
      </c>
      <c r="U29" s="52">
        <f t="shared" si="6"/>
        <v>0</v>
      </c>
      <c r="V29" s="48">
        <f t="shared" si="6"/>
        <v>4</v>
      </c>
      <c r="W29" s="52">
        <f t="shared" si="6"/>
        <v>0</v>
      </c>
      <c r="X29" s="48">
        <f t="shared" si="6"/>
        <v>24</v>
      </c>
      <c r="Y29" s="52">
        <f t="shared" si="6"/>
        <v>0</v>
      </c>
      <c r="Z29" s="52">
        <f t="shared" si="6"/>
        <v>0</v>
      </c>
      <c r="AA29" s="52">
        <f t="shared" si="6"/>
        <v>0</v>
      </c>
      <c r="AB29" s="48">
        <f t="shared" si="6"/>
        <v>228</v>
      </c>
      <c r="AC29" s="48">
        <f t="shared" si="6"/>
        <v>18</v>
      </c>
      <c r="AD29" s="48">
        <f t="shared" si="6"/>
        <v>6</v>
      </c>
      <c r="AE29" s="76">
        <f t="shared" si="6"/>
        <v>2</v>
      </c>
      <c r="AF29" s="79">
        <f t="shared" si="6"/>
        <v>0</v>
      </c>
      <c r="AG29" s="52">
        <f t="shared" si="6"/>
        <v>0</v>
      </c>
      <c r="AH29" s="48">
        <f t="shared" si="6"/>
        <v>0</v>
      </c>
      <c r="AI29" s="48">
        <f t="shared" si="6"/>
        <v>0</v>
      </c>
      <c r="AJ29" s="48">
        <f t="shared" si="6"/>
        <v>14</v>
      </c>
      <c r="AK29" s="48">
        <f t="shared" si="6"/>
        <v>2</v>
      </c>
      <c r="AL29" s="52">
        <f t="shared" si="6"/>
        <v>0</v>
      </c>
      <c r="AM29" s="48"/>
      <c r="AN29" s="48">
        <f t="shared" si="6"/>
        <v>6</v>
      </c>
    </row>
    <row r="30" spans="1:40" s="3" customFormat="1" ht="22.5" customHeight="1" thickBot="1">
      <c r="A30" s="70" t="s">
        <v>78</v>
      </c>
      <c r="B30" s="71" t="s">
        <v>77</v>
      </c>
      <c r="C30" s="59" t="s">
        <v>96</v>
      </c>
      <c r="D30" s="65">
        <f>S30++AB30</f>
        <v>118</v>
      </c>
      <c r="E30" s="62">
        <f>L30+T30+AC30</f>
        <v>22</v>
      </c>
      <c r="F30" s="62">
        <f>M30+V30+AE30</f>
        <v>2</v>
      </c>
      <c r="G30" s="63">
        <f>P30+W30+AG30</f>
        <v>0</v>
      </c>
      <c r="H30" s="62">
        <f aca="true" t="shared" si="7" ref="H30:I32">Q30+X30+AJ30</f>
        <v>18</v>
      </c>
      <c r="I30" s="62">
        <f t="shared" si="7"/>
        <v>2</v>
      </c>
      <c r="J30" s="62"/>
      <c r="K30" s="62"/>
      <c r="L30" s="63">
        <f>M30</f>
        <v>0</v>
      </c>
      <c r="M30" s="64"/>
      <c r="N30" s="64"/>
      <c r="O30" s="64"/>
      <c r="P30" s="64"/>
      <c r="Q30" s="64"/>
      <c r="R30" s="64"/>
      <c r="S30" s="65"/>
      <c r="T30" s="65">
        <f>V30+W30+X30+Y30</f>
        <v>10</v>
      </c>
      <c r="U30" s="65"/>
      <c r="V30" s="65">
        <v>2</v>
      </c>
      <c r="W30" s="65"/>
      <c r="X30" s="65">
        <v>8</v>
      </c>
      <c r="Y30" s="65"/>
      <c r="Z30" s="65"/>
      <c r="AA30" s="65"/>
      <c r="AB30" s="65">
        <v>118</v>
      </c>
      <c r="AC30" s="65">
        <f>AE30+AG30+AJ30+AK30</f>
        <v>12</v>
      </c>
      <c r="AD30" s="65">
        <v>3</v>
      </c>
      <c r="AE30" s="66"/>
      <c r="AF30" s="67"/>
      <c r="AG30" s="64"/>
      <c r="AH30" s="64"/>
      <c r="AI30" s="64"/>
      <c r="AJ30" s="64">
        <v>10</v>
      </c>
      <c r="AK30" s="64">
        <v>2</v>
      </c>
      <c r="AL30" s="65"/>
      <c r="AM30" s="65" t="s">
        <v>66</v>
      </c>
      <c r="AN30" s="22">
        <f>AD30+U30</f>
        <v>3</v>
      </c>
    </row>
    <row r="31" spans="1:40" s="3" customFormat="1" ht="41.25" customHeight="1" thickBot="1">
      <c r="A31" s="70" t="s">
        <v>102</v>
      </c>
      <c r="B31" s="71" t="s">
        <v>101</v>
      </c>
      <c r="C31" s="59" t="s">
        <v>96</v>
      </c>
      <c r="D31" s="65">
        <f>S31++AB31</f>
        <v>100</v>
      </c>
      <c r="E31" s="62">
        <f>L31+T31+AC31</f>
        <v>22</v>
      </c>
      <c r="F31" s="62">
        <f>M31+V31+AE31</f>
        <v>2</v>
      </c>
      <c r="G31" s="63">
        <f>P31+W31+AG31</f>
        <v>0</v>
      </c>
      <c r="H31" s="62">
        <f t="shared" si="7"/>
        <v>20</v>
      </c>
      <c r="I31" s="63">
        <f t="shared" si="7"/>
        <v>0</v>
      </c>
      <c r="J31" s="62"/>
      <c r="K31" s="62"/>
      <c r="L31" s="62"/>
      <c r="M31" s="64"/>
      <c r="N31" s="64"/>
      <c r="O31" s="64"/>
      <c r="P31" s="64"/>
      <c r="Q31" s="64"/>
      <c r="R31" s="64"/>
      <c r="S31" s="65"/>
      <c r="T31" s="65">
        <f>V31+W31+X31+Y31</f>
        <v>18</v>
      </c>
      <c r="U31" s="65"/>
      <c r="V31" s="65">
        <v>2</v>
      </c>
      <c r="W31" s="65"/>
      <c r="X31" s="65">
        <v>16</v>
      </c>
      <c r="Y31" s="65"/>
      <c r="Z31" s="65"/>
      <c r="AA31" s="65"/>
      <c r="AB31" s="65">
        <v>100</v>
      </c>
      <c r="AC31" s="65">
        <f>AE31+AG31+AJ31+AK31</f>
        <v>4</v>
      </c>
      <c r="AD31" s="65">
        <v>3</v>
      </c>
      <c r="AE31" s="66"/>
      <c r="AF31" s="67"/>
      <c r="AG31" s="64"/>
      <c r="AH31" s="64"/>
      <c r="AI31" s="64"/>
      <c r="AJ31" s="64">
        <v>4</v>
      </c>
      <c r="AK31" s="64"/>
      <c r="AL31" s="65"/>
      <c r="AM31" s="65" t="s">
        <v>66</v>
      </c>
      <c r="AN31" s="22">
        <f>AD31+U31</f>
        <v>3</v>
      </c>
    </row>
    <row r="32" spans="1:40" s="3" customFormat="1" ht="25.5" customHeight="1" thickBot="1">
      <c r="A32" s="70" t="s">
        <v>108</v>
      </c>
      <c r="B32" s="71" t="s">
        <v>107</v>
      </c>
      <c r="C32" s="59" t="s">
        <v>97</v>
      </c>
      <c r="D32" s="65">
        <f>S32++AB32</f>
        <v>10</v>
      </c>
      <c r="E32" s="62">
        <f>L32+T32+AC32</f>
        <v>2</v>
      </c>
      <c r="F32" s="62">
        <f>M32+V32+AE32</f>
        <v>2</v>
      </c>
      <c r="G32" s="63">
        <f>P32+W32+AG32</f>
        <v>0</v>
      </c>
      <c r="H32" s="63">
        <f t="shared" si="7"/>
        <v>0</v>
      </c>
      <c r="I32" s="63">
        <f t="shared" si="7"/>
        <v>0</v>
      </c>
      <c r="J32" s="62"/>
      <c r="K32" s="62"/>
      <c r="L32" s="62"/>
      <c r="M32" s="64"/>
      <c r="N32" s="64"/>
      <c r="O32" s="64"/>
      <c r="P32" s="64"/>
      <c r="Q32" s="64"/>
      <c r="R32" s="64"/>
      <c r="S32" s="65"/>
      <c r="T32" s="65"/>
      <c r="U32" s="65"/>
      <c r="V32" s="65"/>
      <c r="W32" s="65"/>
      <c r="X32" s="65"/>
      <c r="Y32" s="65"/>
      <c r="Z32" s="65"/>
      <c r="AA32" s="65"/>
      <c r="AB32" s="65">
        <v>10</v>
      </c>
      <c r="AC32" s="65">
        <f>AE32+AG32+AJ32+AK32</f>
        <v>2</v>
      </c>
      <c r="AD32" s="65"/>
      <c r="AE32" s="66">
        <v>2</v>
      </c>
      <c r="AF32" s="67"/>
      <c r="AG32" s="64"/>
      <c r="AH32" s="64"/>
      <c r="AI32" s="64"/>
      <c r="AJ32" s="64"/>
      <c r="AK32" s="64"/>
      <c r="AL32" s="65"/>
      <c r="AM32" s="64"/>
      <c r="AN32" s="22"/>
    </row>
    <row r="33" spans="1:40" s="3" customFormat="1" ht="41.25" thickBot="1">
      <c r="A33" s="38">
        <v>2</v>
      </c>
      <c r="B33" s="39" t="s">
        <v>32</v>
      </c>
      <c r="C33" s="40"/>
      <c r="D33" s="38">
        <f>D34+D37+D43</f>
        <v>390</v>
      </c>
      <c r="E33" s="84">
        <f>E34+E37+E43</f>
        <v>56</v>
      </c>
      <c r="F33" s="84">
        <f>F34+F37+F43</f>
        <v>34</v>
      </c>
      <c r="G33" s="84"/>
      <c r="H33" s="38">
        <f aca="true" t="shared" si="8" ref="H33:O33">H34+H43</f>
        <v>4</v>
      </c>
      <c r="I33" s="84">
        <f>I34+I43+I37</f>
        <v>18</v>
      </c>
      <c r="J33" s="38" t="e">
        <f t="shared" si="8"/>
        <v>#REF!</v>
      </c>
      <c r="K33" s="38" t="e">
        <f t="shared" si="8"/>
        <v>#REF!</v>
      </c>
      <c r="L33" s="38">
        <f t="shared" si="8"/>
        <v>18</v>
      </c>
      <c r="M33" s="84">
        <f>M34+M43+M37</f>
        <v>10</v>
      </c>
      <c r="N33" s="38" t="e">
        <f t="shared" si="8"/>
        <v>#REF!</v>
      </c>
      <c r="O33" s="38" t="e">
        <f t="shared" si="8"/>
        <v>#REF!</v>
      </c>
      <c r="P33" s="41">
        <f>P37+P43</f>
        <v>0</v>
      </c>
      <c r="Q33" s="41">
        <f>Q37+Q43</f>
        <v>0</v>
      </c>
      <c r="R33" s="42">
        <f>R37+R43</f>
        <v>8</v>
      </c>
      <c r="S33" s="38">
        <f>S34+S43</f>
        <v>144</v>
      </c>
      <c r="T33" s="84">
        <f>T34+T43+T37</f>
        <v>6</v>
      </c>
      <c r="U33" s="38">
        <f>U34+U43</f>
        <v>4</v>
      </c>
      <c r="V33" s="84">
        <f>V34+V43+V37</f>
        <v>6</v>
      </c>
      <c r="W33" s="41">
        <f>W34+W43</f>
        <v>0</v>
      </c>
      <c r="X33" s="41">
        <f>X34+X43</f>
        <v>0</v>
      </c>
      <c r="Y33" s="143">
        <f>Y34+Y43</f>
        <v>0</v>
      </c>
      <c r="Z33" s="41">
        <f>Z34+Z43</f>
        <v>0</v>
      </c>
      <c r="AA33" s="41">
        <f>AA34+AA43</f>
        <v>0</v>
      </c>
      <c r="AB33" s="84">
        <f>AB34+AB37+AB43</f>
        <v>246</v>
      </c>
      <c r="AC33" s="38">
        <f>AC34+AC37+AC43</f>
        <v>32</v>
      </c>
      <c r="AD33" s="84">
        <f>AD34+AD43+AD37</f>
        <v>5</v>
      </c>
      <c r="AE33" s="43">
        <f>AE34+AE37+AE43</f>
        <v>18</v>
      </c>
      <c r="AF33" s="44">
        <f>AF34+AF43</f>
        <v>0</v>
      </c>
      <c r="AG33" s="41">
        <f>AG34+AG43</f>
        <v>0</v>
      </c>
      <c r="AH33" s="42">
        <f>AH34+AH43</f>
        <v>0</v>
      </c>
      <c r="AI33" s="42">
        <f>AI34+AI43</f>
        <v>0</v>
      </c>
      <c r="AJ33" s="42">
        <f>AJ34+AJ43</f>
        <v>4</v>
      </c>
      <c r="AK33" s="84">
        <f>AK34+AK43+AK37</f>
        <v>10</v>
      </c>
      <c r="AL33" s="41">
        <f>AL34+AL43</f>
        <v>0</v>
      </c>
      <c r="AM33" s="41">
        <f>AM34+AM43</f>
        <v>0</v>
      </c>
      <c r="AN33" s="84">
        <f>AN34+AN43+AN37</f>
        <v>9</v>
      </c>
    </row>
    <row r="34" spans="1:40" s="3" customFormat="1" ht="21" thickBot="1">
      <c r="A34" s="45" t="s">
        <v>33</v>
      </c>
      <c r="B34" s="46" t="s">
        <v>128</v>
      </c>
      <c r="C34" s="47"/>
      <c r="D34" s="48">
        <f>D35+D36</f>
        <v>92</v>
      </c>
      <c r="E34" s="78">
        <f>E35+E36</f>
        <v>16</v>
      </c>
      <c r="F34" s="78">
        <f>F35+F36</f>
        <v>12</v>
      </c>
      <c r="G34" s="83" t="e">
        <f>G35+#REF!</f>
        <v>#REF!</v>
      </c>
      <c r="H34" s="83">
        <f>H35+H36</f>
        <v>0</v>
      </c>
      <c r="I34" s="78">
        <f>I35+I36</f>
        <v>4</v>
      </c>
      <c r="J34" s="48" t="e">
        <f>J35+J36+#REF!</f>
        <v>#REF!</v>
      </c>
      <c r="K34" s="48" t="e">
        <f>K35+K36+#REF!</f>
        <v>#REF!</v>
      </c>
      <c r="L34" s="83">
        <f>L35+L36</f>
        <v>0</v>
      </c>
      <c r="M34" s="83">
        <f>M35+M36</f>
        <v>0</v>
      </c>
      <c r="N34" s="78" t="e">
        <f>N35+#REF!</f>
        <v>#REF!</v>
      </c>
      <c r="O34" s="78" t="e">
        <f>O35+#REF!</f>
        <v>#REF!</v>
      </c>
      <c r="P34" s="83" t="e">
        <f>P35+#REF!</f>
        <v>#REF!</v>
      </c>
      <c r="Q34" s="83" t="e">
        <f>Q35+#REF!</f>
        <v>#REF!</v>
      </c>
      <c r="R34" s="83" t="e">
        <f>R35+#REF!</f>
        <v>#REF!</v>
      </c>
      <c r="S34" s="83">
        <f aca="true" t="shared" si="9" ref="S34:Y34">S35+S36</f>
        <v>0</v>
      </c>
      <c r="T34" s="78">
        <f t="shared" si="9"/>
        <v>2</v>
      </c>
      <c r="U34" s="83">
        <f t="shared" si="9"/>
        <v>0</v>
      </c>
      <c r="V34" s="78">
        <f t="shared" si="9"/>
        <v>2</v>
      </c>
      <c r="W34" s="83">
        <f t="shared" si="9"/>
        <v>0</v>
      </c>
      <c r="X34" s="83">
        <f t="shared" si="9"/>
        <v>0</v>
      </c>
      <c r="Y34" s="83">
        <f t="shared" si="9"/>
        <v>0</v>
      </c>
      <c r="Z34" s="83"/>
      <c r="AA34" s="83"/>
      <c r="AB34" s="78">
        <f aca="true" t="shared" si="10" ref="AB34:AK34">AB35+AB36</f>
        <v>92</v>
      </c>
      <c r="AC34" s="78">
        <f t="shared" si="10"/>
        <v>14</v>
      </c>
      <c r="AD34" s="78">
        <f t="shared" si="10"/>
        <v>2</v>
      </c>
      <c r="AE34" s="78">
        <f t="shared" si="10"/>
        <v>10</v>
      </c>
      <c r="AF34" s="78">
        <f t="shared" si="10"/>
        <v>0</v>
      </c>
      <c r="AG34" s="83">
        <f t="shared" si="10"/>
        <v>0</v>
      </c>
      <c r="AH34" s="83">
        <f t="shared" si="10"/>
        <v>0</v>
      </c>
      <c r="AI34" s="83">
        <f t="shared" si="10"/>
        <v>0</v>
      </c>
      <c r="AJ34" s="83">
        <f t="shared" si="10"/>
        <v>0</v>
      </c>
      <c r="AK34" s="78">
        <f t="shared" si="10"/>
        <v>4</v>
      </c>
      <c r="AL34" s="78"/>
      <c r="AM34" s="78"/>
      <c r="AN34" s="78">
        <f>AN35+AN36</f>
        <v>2</v>
      </c>
    </row>
    <row r="35" spans="1:40" s="3" customFormat="1" ht="41.25" customHeight="1" thickBot="1">
      <c r="A35" s="57" t="s">
        <v>55</v>
      </c>
      <c r="B35" s="58" t="s">
        <v>109</v>
      </c>
      <c r="C35" s="59" t="s">
        <v>90</v>
      </c>
      <c r="D35" s="65">
        <f>S35++AB35</f>
        <v>72</v>
      </c>
      <c r="E35" s="62">
        <f>L35+T35+AC35</f>
        <v>10</v>
      </c>
      <c r="F35" s="62">
        <f>M35+V35+AE35</f>
        <v>6</v>
      </c>
      <c r="G35" s="63">
        <f>P35+W35+AG35</f>
        <v>0</v>
      </c>
      <c r="H35" s="63">
        <f>Q35+X35+AJ35</f>
        <v>0</v>
      </c>
      <c r="I35" s="62">
        <f>R35+Y35+AK35</f>
        <v>4</v>
      </c>
      <c r="J35" s="62"/>
      <c r="K35" s="62"/>
      <c r="L35" s="85">
        <f>L36+L37</f>
        <v>0</v>
      </c>
      <c r="M35" s="85">
        <f>M36+M37</f>
        <v>0</v>
      </c>
      <c r="N35" s="64"/>
      <c r="O35" s="64"/>
      <c r="P35" s="64"/>
      <c r="Q35" s="64"/>
      <c r="R35" s="64"/>
      <c r="S35" s="65"/>
      <c r="T35" s="65">
        <f>V35+W35+X35+Y35</f>
        <v>2</v>
      </c>
      <c r="U35" s="65"/>
      <c r="V35" s="65">
        <v>2</v>
      </c>
      <c r="W35" s="65"/>
      <c r="X35" s="65"/>
      <c r="Y35" s="65"/>
      <c r="Z35" s="65"/>
      <c r="AA35" s="65"/>
      <c r="AB35" s="65">
        <v>72</v>
      </c>
      <c r="AC35" s="65">
        <f>AE35+AG35+AJ35+AK35</f>
        <v>8</v>
      </c>
      <c r="AD35" s="65">
        <v>2</v>
      </c>
      <c r="AE35" s="66">
        <v>4</v>
      </c>
      <c r="AF35" s="67"/>
      <c r="AG35" s="64"/>
      <c r="AH35" s="64"/>
      <c r="AI35" s="64"/>
      <c r="AJ35" s="64"/>
      <c r="AK35" s="64">
        <v>4</v>
      </c>
      <c r="AL35" s="65"/>
      <c r="AM35" s="65" t="s">
        <v>123</v>
      </c>
      <c r="AN35" s="22">
        <f>AD35+U35</f>
        <v>2</v>
      </c>
    </row>
    <row r="36" spans="1:40" s="3" customFormat="1" ht="21.75" customHeight="1" thickBot="1">
      <c r="A36" s="57" t="s">
        <v>56</v>
      </c>
      <c r="B36" s="58" t="s">
        <v>110</v>
      </c>
      <c r="C36" s="59" t="s">
        <v>111</v>
      </c>
      <c r="D36" s="65">
        <f>AB36</f>
        <v>20</v>
      </c>
      <c r="E36" s="62">
        <f>L36+T36+AC36</f>
        <v>6</v>
      </c>
      <c r="F36" s="62">
        <f>M36+V36+AE36</f>
        <v>6</v>
      </c>
      <c r="G36" s="63">
        <f>P36+W36+AG36</f>
        <v>0</v>
      </c>
      <c r="H36" s="63">
        <f>Q36+X36+AJ36</f>
        <v>0</v>
      </c>
      <c r="I36" s="63">
        <f>R36+Y36+AK36</f>
        <v>0</v>
      </c>
      <c r="J36" s="62"/>
      <c r="K36" s="62"/>
      <c r="L36" s="62"/>
      <c r="M36" s="64"/>
      <c r="N36" s="64"/>
      <c r="O36" s="64"/>
      <c r="P36" s="64"/>
      <c r="Q36" s="64"/>
      <c r="R36" s="64"/>
      <c r="S36" s="65"/>
      <c r="T36" s="65"/>
      <c r="U36" s="65"/>
      <c r="V36" s="65"/>
      <c r="W36" s="65"/>
      <c r="X36" s="65"/>
      <c r="Y36" s="65"/>
      <c r="Z36" s="65"/>
      <c r="AA36" s="65"/>
      <c r="AB36" s="65">
        <v>20</v>
      </c>
      <c r="AC36" s="65">
        <f>AE36+AG36+AJ36+AK36</f>
        <v>6</v>
      </c>
      <c r="AD36" s="65"/>
      <c r="AE36" s="66">
        <v>6</v>
      </c>
      <c r="AF36" s="67"/>
      <c r="AG36" s="64"/>
      <c r="AH36" s="64"/>
      <c r="AI36" s="64"/>
      <c r="AJ36" s="64"/>
      <c r="AK36" s="64"/>
      <c r="AL36" s="65"/>
      <c r="AM36" s="65"/>
      <c r="AN36" s="75"/>
    </row>
    <row r="37" spans="1:40" s="3" customFormat="1" ht="21.75" customHeight="1" thickBot="1">
      <c r="A37" s="45" t="s">
        <v>112</v>
      </c>
      <c r="B37" s="46" t="s">
        <v>113</v>
      </c>
      <c r="C37" s="47"/>
      <c r="D37" s="50">
        <f>D38</f>
        <v>106</v>
      </c>
      <c r="E37" s="50">
        <f>T37+AC37</f>
        <v>12</v>
      </c>
      <c r="F37" s="50">
        <f>V37+AE37</f>
        <v>6</v>
      </c>
      <c r="G37" s="52">
        <f>G44</f>
        <v>0</v>
      </c>
      <c r="H37" s="50"/>
      <c r="I37" s="50">
        <f>AK37</f>
        <v>6</v>
      </c>
      <c r="J37" s="50">
        <f>J44</f>
        <v>0</v>
      </c>
      <c r="K37" s="50">
        <f>K44</f>
        <v>0</v>
      </c>
      <c r="L37" s="50"/>
      <c r="M37" s="50"/>
      <c r="N37" s="50">
        <f>N44</f>
        <v>0</v>
      </c>
      <c r="O37" s="50">
        <f>O44</f>
        <v>0</v>
      </c>
      <c r="P37" s="52">
        <f>P44</f>
        <v>0</v>
      </c>
      <c r="Q37" s="52">
        <f>Q44</f>
        <v>0</v>
      </c>
      <c r="R37" s="50"/>
      <c r="S37" s="50"/>
      <c r="T37" s="50">
        <f>V37</f>
        <v>4</v>
      </c>
      <c r="U37" s="50"/>
      <c r="V37" s="50">
        <f>V38</f>
        <v>4</v>
      </c>
      <c r="W37" s="52">
        <f>W44</f>
        <v>0</v>
      </c>
      <c r="X37" s="50"/>
      <c r="Y37" s="52">
        <f>Y44</f>
        <v>0</v>
      </c>
      <c r="Z37" s="52" t="str">
        <f>Z44</f>
        <v>экз.</v>
      </c>
      <c r="AA37" s="50"/>
      <c r="AB37" s="50">
        <f>AB38</f>
        <v>106</v>
      </c>
      <c r="AC37" s="50">
        <f>AC38</f>
        <v>8</v>
      </c>
      <c r="AD37" s="50">
        <f>AD38</f>
        <v>3</v>
      </c>
      <c r="AE37" s="76">
        <f>AE38</f>
        <v>2</v>
      </c>
      <c r="AF37" s="86"/>
      <c r="AG37" s="55"/>
      <c r="AH37" s="50"/>
      <c r="AI37" s="50"/>
      <c r="AJ37" s="50"/>
      <c r="AK37" s="50">
        <f>AK38</f>
        <v>6</v>
      </c>
      <c r="AL37" s="50"/>
      <c r="AM37" s="50"/>
      <c r="AN37" s="55">
        <f>AN38</f>
        <v>3</v>
      </c>
    </row>
    <row r="38" spans="1:40" s="3" customFormat="1" ht="39.75" customHeight="1" thickBot="1">
      <c r="A38" s="57" t="s">
        <v>114</v>
      </c>
      <c r="B38" s="87" t="s">
        <v>115</v>
      </c>
      <c r="C38" s="59" t="s">
        <v>96</v>
      </c>
      <c r="D38" s="88">
        <v>106</v>
      </c>
      <c r="E38" s="88">
        <f>AC38+T38</f>
        <v>12</v>
      </c>
      <c r="F38" s="62">
        <f>M38+V38+AE38</f>
        <v>6</v>
      </c>
      <c r="G38" s="89"/>
      <c r="H38" s="90"/>
      <c r="I38" s="62">
        <f>R38+Y38+AK38</f>
        <v>6</v>
      </c>
      <c r="J38" s="33"/>
      <c r="K38" s="33"/>
      <c r="L38" s="33"/>
      <c r="M38" s="27"/>
      <c r="N38" s="27"/>
      <c r="O38" s="27"/>
      <c r="P38" s="91"/>
      <c r="Q38" s="92"/>
      <c r="R38" s="27"/>
      <c r="S38" s="33"/>
      <c r="T38" s="65">
        <f>V38+W38+X38+Y38</f>
        <v>4</v>
      </c>
      <c r="U38" s="33"/>
      <c r="V38" s="65">
        <v>4</v>
      </c>
      <c r="W38" s="91"/>
      <c r="X38" s="91"/>
      <c r="Y38" s="93"/>
      <c r="Z38" s="88"/>
      <c r="AA38" s="94"/>
      <c r="AB38" s="88">
        <v>106</v>
      </c>
      <c r="AC38" s="88">
        <f>AE38+AK38</f>
        <v>8</v>
      </c>
      <c r="AD38" s="88">
        <v>3</v>
      </c>
      <c r="AE38" s="60">
        <v>2</v>
      </c>
      <c r="AF38" s="95"/>
      <c r="AG38" s="96"/>
      <c r="AH38" s="96"/>
      <c r="AI38" s="97"/>
      <c r="AJ38" s="92"/>
      <c r="AK38" s="60">
        <v>6</v>
      </c>
      <c r="AL38" s="88"/>
      <c r="AM38" s="65" t="s">
        <v>66</v>
      </c>
      <c r="AN38" s="26">
        <v>3</v>
      </c>
    </row>
    <row r="39" spans="1:40" ht="39" customHeight="1" thickBot="1">
      <c r="A39" s="204" t="s">
        <v>35</v>
      </c>
      <c r="B39" s="204" t="s">
        <v>36</v>
      </c>
      <c r="C39" s="205" t="s">
        <v>15</v>
      </c>
      <c r="D39" s="192" t="s">
        <v>17</v>
      </c>
      <c r="E39" s="193"/>
      <c r="F39" s="193"/>
      <c r="G39" s="193"/>
      <c r="H39" s="193"/>
      <c r="I39" s="194"/>
      <c r="J39" s="192" t="s">
        <v>23</v>
      </c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4"/>
      <c r="AB39" s="192" t="s">
        <v>24</v>
      </c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4"/>
      <c r="AN39" s="210" t="s">
        <v>103</v>
      </c>
    </row>
    <row r="40" spans="1:40" ht="24" customHeight="1" thickBot="1">
      <c r="A40" s="204"/>
      <c r="B40" s="204"/>
      <c r="C40" s="221"/>
      <c r="D40" s="182" t="s">
        <v>18</v>
      </c>
      <c r="E40" s="181" t="s">
        <v>124</v>
      </c>
      <c r="F40" s="192" t="s">
        <v>19</v>
      </c>
      <c r="G40" s="193"/>
      <c r="H40" s="193"/>
      <c r="I40" s="194"/>
      <c r="J40" s="216" t="s">
        <v>145</v>
      </c>
      <c r="K40" s="217"/>
      <c r="L40" s="217"/>
      <c r="M40" s="217"/>
      <c r="N40" s="217"/>
      <c r="O40" s="217"/>
      <c r="P40" s="217"/>
      <c r="Q40" s="217"/>
      <c r="R40" s="217"/>
      <c r="S40" s="192" t="s">
        <v>140</v>
      </c>
      <c r="T40" s="193"/>
      <c r="U40" s="193"/>
      <c r="V40" s="193"/>
      <c r="W40" s="193"/>
      <c r="X40" s="193"/>
      <c r="Y40" s="193"/>
      <c r="Z40" s="193"/>
      <c r="AA40" s="194"/>
      <c r="AB40" s="206" t="s">
        <v>141</v>
      </c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8"/>
      <c r="AN40" s="210"/>
    </row>
    <row r="41" spans="1:40" ht="23.25" customHeight="1" thickBot="1">
      <c r="A41" s="204"/>
      <c r="B41" s="204"/>
      <c r="C41" s="221"/>
      <c r="D41" s="182"/>
      <c r="E41" s="182"/>
      <c r="F41" s="181" t="s">
        <v>37</v>
      </c>
      <c r="G41" s="162" t="s">
        <v>38</v>
      </c>
      <c r="H41" s="195" t="s">
        <v>39</v>
      </c>
      <c r="I41" s="181" t="s">
        <v>40</v>
      </c>
      <c r="J41" s="181" t="s">
        <v>20</v>
      </c>
      <c r="K41" s="181" t="s">
        <v>21</v>
      </c>
      <c r="L41" s="181" t="s">
        <v>41</v>
      </c>
      <c r="M41" s="192" t="s">
        <v>19</v>
      </c>
      <c r="N41" s="193"/>
      <c r="O41" s="193"/>
      <c r="P41" s="193"/>
      <c r="Q41" s="193"/>
      <c r="R41" s="193"/>
      <c r="S41" s="181" t="s">
        <v>20</v>
      </c>
      <c r="T41" s="181" t="s">
        <v>41</v>
      </c>
      <c r="U41" s="181" t="s">
        <v>21</v>
      </c>
      <c r="V41" s="192" t="s">
        <v>44</v>
      </c>
      <c r="W41" s="193"/>
      <c r="X41" s="193"/>
      <c r="Y41" s="194"/>
      <c r="Z41" s="23"/>
      <c r="AA41" s="98"/>
      <c r="AB41" s="181" t="s">
        <v>20</v>
      </c>
      <c r="AC41" s="181" t="s">
        <v>22</v>
      </c>
      <c r="AD41" s="181" t="s">
        <v>21</v>
      </c>
      <c r="AE41" s="192" t="s">
        <v>44</v>
      </c>
      <c r="AF41" s="193"/>
      <c r="AG41" s="193"/>
      <c r="AH41" s="193"/>
      <c r="AI41" s="193"/>
      <c r="AJ41" s="193"/>
      <c r="AK41" s="193"/>
      <c r="AL41" s="23"/>
      <c r="AM41" s="32"/>
      <c r="AN41" s="210"/>
    </row>
    <row r="42" spans="1:40" ht="118.5" customHeight="1" thickBot="1">
      <c r="A42" s="204"/>
      <c r="B42" s="204"/>
      <c r="C42" s="226"/>
      <c r="D42" s="183"/>
      <c r="E42" s="183"/>
      <c r="F42" s="183"/>
      <c r="G42" s="163"/>
      <c r="H42" s="196"/>
      <c r="I42" s="183"/>
      <c r="J42" s="183"/>
      <c r="K42" s="183"/>
      <c r="L42" s="183"/>
      <c r="M42" s="210" t="s">
        <v>37</v>
      </c>
      <c r="N42" s="210"/>
      <c r="O42" s="210"/>
      <c r="P42" s="91" t="s">
        <v>38</v>
      </c>
      <c r="Q42" s="92" t="s">
        <v>39</v>
      </c>
      <c r="R42" s="27" t="s">
        <v>40</v>
      </c>
      <c r="S42" s="183"/>
      <c r="T42" s="183"/>
      <c r="U42" s="183"/>
      <c r="V42" s="99" t="s">
        <v>37</v>
      </c>
      <c r="W42" s="91" t="s">
        <v>38</v>
      </c>
      <c r="X42" s="91" t="s">
        <v>39</v>
      </c>
      <c r="Y42" s="93" t="s">
        <v>40</v>
      </c>
      <c r="Z42" s="88" t="s">
        <v>42</v>
      </c>
      <c r="AA42" s="94" t="s">
        <v>43</v>
      </c>
      <c r="AB42" s="183"/>
      <c r="AC42" s="183"/>
      <c r="AD42" s="183"/>
      <c r="AE42" s="91" t="s">
        <v>37</v>
      </c>
      <c r="AF42" s="100"/>
      <c r="AG42" s="218" t="s">
        <v>38</v>
      </c>
      <c r="AH42" s="219"/>
      <c r="AI42" s="220"/>
      <c r="AJ42" s="92" t="s">
        <v>39</v>
      </c>
      <c r="AK42" s="91" t="s">
        <v>40</v>
      </c>
      <c r="AL42" s="88" t="s">
        <v>42</v>
      </c>
      <c r="AM42" s="94" t="s">
        <v>43</v>
      </c>
      <c r="AN42" s="210"/>
    </row>
    <row r="43" spans="1:40" ht="28.5" customHeight="1" thickBot="1">
      <c r="A43" s="45" t="s">
        <v>80</v>
      </c>
      <c r="B43" s="46" t="s">
        <v>129</v>
      </c>
      <c r="C43" s="47"/>
      <c r="D43" s="50">
        <f>D44+D45+D46</f>
        <v>192</v>
      </c>
      <c r="E43" s="51">
        <f>E44+E45+E46</f>
        <v>28</v>
      </c>
      <c r="F43" s="51">
        <f>F44+F45+F46</f>
        <v>16</v>
      </c>
      <c r="G43" s="52" t="e">
        <f>G44+G46+#REF!+G49+G45</f>
        <v>#REF!</v>
      </c>
      <c r="H43" s="51">
        <f>H44+H46</f>
        <v>4</v>
      </c>
      <c r="I43" s="51">
        <f>I44+I45+I46</f>
        <v>8</v>
      </c>
      <c r="J43" s="50">
        <f>J49</f>
        <v>0</v>
      </c>
      <c r="K43" s="50">
        <f>K49</f>
        <v>0</v>
      </c>
      <c r="L43" s="51">
        <f aca="true" t="shared" si="11" ref="L43:R43">L44+L45+L46</f>
        <v>18</v>
      </c>
      <c r="M43" s="51">
        <f t="shared" si="11"/>
        <v>10</v>
      </c>
      <c r="N43" s="51">
        <f t="shared" si="11"/>
        <v>0</v>
      </c>
      <c r="O43" s="51">
        <f t="shared" si="11"/>
        <v>0</v>
      </c>
      <c r="P43" s="83">
        <f t="shared" si="11"/>
        <v>0</v>
      </c>
      <c r="Q43" s="83">
        <f t="shared" si="11"/>
        <v>0</v>
      </c>
      <c r="R43" s="51">
        <f t="shared" si="11"/>
        <v>8</v>
      </c>
      <c r="S43" s="50">
        <f>S44+S45+S46</f>
        <v>144</v>
      </c>
      <c r="T43" s="52">
        <f>T44+T45+T46</f>
        <v>0</v>
      </c>
      <c r="U43" s="50">
        <f>U44+U45+U46</f>
        <v>4</v>
      </c>
      <c r="V43" s="52">
        <f>V44+V45+V46</f>
        <v>0</v>
      </c>
      <c r="W43" s="52">
        <f>W49</f>
        <v>0</v>
      </c>
      <c r="X43" s="52">
        <f>X44+X45+X46</f>
        <v>0</v>
      </c>
      <c r="Y43" s="52">
        <f>Y44+Y45+Y46</f>
        <v>0</v>
      </c>
      <c r="Z43" s="52">
        <f>Z49</f>
        <v>0</v>
      </c>
      <c r="AA43" s="50"/>
      <c r="AB43" s="50">
        <f>AB44+AB45+AB46</f>
        <v>48</v>
      </c>
      <c r="AC43" s="50">
        <f>AC44+AC45+AC46</f>
        <v>10</v>
      </c>
      <c r="AD43" s="50"/>
      <c r="AE43" s="50">
        <f>AE44+AE45+AE46</f>
        <v>6</v>
      </c>
      <c r="AF43" s="86"/>
      <c r="AG43" s="55"/>
      <c r="AH43" s="50"/>
      <c r="AI43" s="50"/>
      <c r="AJ43" s="50">
        <f>AJ44+AJ45+AJ46</f>
        <v>4</v>
      </c>
      <c r="AK43" s="50"/>
      <c r="AL43" s="50"/>
      <c r="AM43" s="50"/>
      <c r="AN43" s="50">
        <f>AN44+AN45+AN46</f>
        <v>4</v>
      </c>
    </row>
    <row r="44" spans="1:40" ht="23.25" customHeight="1" thickBot="1">
      <c r="A44" s="57" t="s">
        <v>81</v>
      </c>
      <c r="B44" s="58" t="s">
        <v>79</v>
      </c>
      <c r="C44" s="59" t="s">
        <v>97</v>
      </c>
      <c r="D44" s="65">
        <f>S44</f>
        <v>144</v>
      </c>
      <c r="E44" s="62">
        <f>L44+T44+AC44</f>
        <v>18</v>
      </c>
      <c r="F44" s="62">
        <v>10</v>
      </c>
      <c r="G44" s="63">
        <f>P44+W44+AG44</f>
        <v>0</v>
      </c>
      <c r="H44" s="63">
        <f>Q44+X44+AJ44</f>
        <v>0</v>
      </c>
      <c r="I44" s="62">
        <f>R44+Y44+AK44</f>
        <v>8</v>
      </c>
      <c r="J44" s="62"/>
      <c r="K44" s="62"/>
      <c r="L44" s="62">
        <f>M44+P44+Q44+R44</f>
        <v>18</v>
      </c>
      <c r="M44" s="64">
        <v>10</v>
      </c>
      <c r="N44" s="64"/>
      <c r="O44" s="64"/>
      <c r="P44" s="64"/>
      <c r="Q44" s="64"/>
      <c r="R44" s="64">
        <v>8</v>
      </c>
      <c r="S44" s="65">
        <v>144</v>
      </c>
      <c r="T44" s="65"/>
      <c r="U44" s="65">
        <v>4</v>
      </c>
      <c r="V44" s="65"/>
      <c r="W44" s="65"/>
      <c r="X44" s="65"/>
      <c r="Y44" s="65"/>
      <c r="Z44" s="65" t="s">
        <v>69</v>
      </c>
      <c r="AA44" s="65"/>
      <c r="AB44" s="65"/>
      <c r="AC44" s="65"/>
      <c r="AD44" s="65"/>
      <c r="AE44" s="66"/>
      <c r="AF44" s="67"/>
      <c r="AG44" s="64"/>
      <c r="AH44" s="64"/>
      <c r="AI44" s="64"/>
      <c r="AJ44" s="64"/>
      <c r="AK44" s="64"/>
      <c r="AL44" s="65"/>
      <c r="AM44" s="64"/>
      <c r="AN44" s="22">
        <f>AD44+U44</f>
        <v>4</v>
      </c>
    </row>
    <row r="45" spans="1:40" ht="21" customHeight="1" thickBot="1">
      <c r="A45" s="57" t="s">
        <v>118</v>
      </c>
      <c r="B45" s="58" t="s">
        <v>119</v>
      </c>
      <c r="C45" s="59" t="s">
        <v>97</v>
      </c>
      <c r="D45" s="65">
        <f>AB45</f>
        <v>10</v>
      </c>
      <c r="E45" s="62">
        <f>F45</f>
        <v>2</v>
      </c>
      <c r="F45" s="62">
        <f>AE45</f>
        <v>2</v>
      </c>
      <c r="G45" s="63"/>
      <c r="H45" s="63"/>
      <c r="I45" s="62"/>
      <c r="J45" s="62"/>
      <c r="K45" s="62"/>
      <c r="L45" s="62"/>
      <c r="M45" s="64"/>
      <c r="N45" s="64"/>
      <c r="O45" s="64"/>
      <c r="P45" s="64"/>
      <c r="Q45" s="64"/>
      <c r="R45" s="64"/>
      <c r="S45" s="65"/>
      <c r="T45" s="65"/>
      <c r="U45" s="65"/>
      <c r="V45" s="65"/>
      <c r="W45" s="65"/>
      <c r="X45" s="65"/>
      <c r="Y45" s="65"/>
      <c r="Z45" s="65"/>
      <c r="AA45" s="65"/>
      <c r="AB45" s="65">
        <v>10</v>
      </c>
      <c r="AC45" s="65">
        <f>AE45</f>
        <v>2</v>
      </c>
      <c r="AD45" s="65"/>
      <c r="AE45" s="66">
        <v>2</v>
      </c>
      <c r="AF45" s="67"/>
      <c r="AG45" s="64"/>
      <c r="AH45" s="64"/>
      <c r="AI45" s="64"/>
      <c r="AJ45" s="64"/>
      <c r="AK45" s="64"/>
      <c r="AL45" s="65"/>
      <c r="AM45" s="64"/>
      <c r="AN45" s="22"/>
    </row>
    <row r="46" spans="1:40" ht="24" customHeight="1" thickBot="1">
      <c r="A46" s="57" t="s">
        <v>116</v>
      </c>
      <c r="B46" s="58" t="s">
        <v>117</v>
      </c>
      <c r="C46" s="59" t="s">
        <v>96</v>
      </c>
      <c r="D46" s="65">
        <f>AB46</f>
        <v>38</v>
      </c>
      <c r="E46" s="62">
        <f>AC46</f>
        <v>8</v>
      </c>
      <c r="F46" s="62">
        <f>AE46</f>
        <v>4</v>
      </c>
      <c r="G46" s="63"/>
      <c r="H46" s="62">
        <f>AJ46</f>
        <v>4</v>
      </c>
      <c r="I46" s="62"/>
      <c r="J46" s="62"/>
      <c r="K46" s="62"/>
      <c r="L46" s="62"/>
      <c r="M46" s="64"/>
      <c r="N46" s="64"/>
      <c r="O46" s="64"/>
      <c r="P46" s="64"/>
      <c r="Q46" s="64"/>
      <c r="R46" s="64"/>
      <c r="S46" s="65"/>
      <c r="T46" s="65"/>
      <c r="U46" s="65"/>
      <c r="V46" s="65"/>
      <c r="W46" s="65"/>
      <c r="X46" s="65"/>
      <c r="Y46" s="65"/>
      <c r="Z46" s="65"/>
      <c r="AA46" s="65"/>
      <c r="AB46" s="65">
        <v>38</v>
      </c>
      <c r="AC46" s="65">
        <f>AE46+AJ46</f>
        <v>8</v>
      </c>
      <c r="AD46" s="65"/>
      <c r="AE46" s="66">
        <v>4</v>
      </c>
      <c r="AF46" s="67"/>
      <c r="AG46" s="64"/>
      <c r="AH46" s="64"/>
      <c r="AI46" s="64"/>
      <c r="AJ46" s="64">
        <v>4</v>
      </c>
      <c r="AK46" s="64"/>
      <c r="AL46" s="65"/>
      <c r="AM46" s="64"/>
      <c r="AN46" s="22"/>
    </row>
    <row r="47" spans="1:40" s="3" customFormat="1" ht="22.5" customHeight="1" thickBot="1">
      <c r="A47" s="102" t="s">
        <v>138</v>
      </c>
      <c r="B47" s="103" t="s">
        <v>34</v>
      </c>
      <c r="C47" s="40"/>
      <c r="D47" s="104" t="s">
        <v>152</v>
      </c>
      <c r="E47" s="105" t="s">
        <v>153</v>
      </c>
      <c r="F47" s="105" t="s">
        <v>134</v>
      </c>
      <c r="G47" s="106"/>
      <c r="H47" s="84" t="s">
        <v>133</v>
      </c>
      <c r="I47" s="106" t="s">
        <v>135</v>
      </c>
      <c r="J47" s="84"/>
      <c r="K47" s="106"/>
      <c r="L47" s="106" t="s">
        <v>135</v>
      </c>
      <c r="M47" s="105" t="s">
        <v>135</v>
      </c>
      <c r="N47" s="107"/>
      <c r="O47" s="44"/>
      <c r="P47" s="105"/>
      <c r="Q47" s="38"/>
      <c r="R47" s="105"/>
      <c r="S47" s="105" t="s">
        <v>83</v>
      </c>
      <c r="T47" s="105" t="s">
        <v>154</v>
      </c>
      <c r="U47" s="105"/>
      <c r="V47" s="105" t="s">
        <v>133</v>
      </c>
      <c r="W47" s="105"/>
      <c r="X47" s="105" t="s">
        <v>133</v>
      </c>
      <c r="Y47" s="105"/>
      <c r="Z47" s="105"/>
      <c r="AA47" s="105"/>
      <c r="AB47" s="105" t="s">
        <v>83</v>
      </c>
      <c r="AC47" s="105" t="s">
        <v>125</v>
      </c>
      <c r="AD47" s="105"/>
      <c r="AE47" s="43" t="s">
        <v>135</v>
      </c>
      <c r="AF47" s="108"/>
      <c r="AG47" s="107"/>
      <c r="AH47" s="107"/>
      <c r="AI47" s="44"/>
      <c r="AJ47" s="38"/>
      <c r="AK47" s="145" t="s">
        <v>135</v>
      </c>
      <c r="AL47" s="104"/>
      <c r="AM47" s="109"/>
      <c r="AN47" s="40"/>
    </row>
    <row r="48" spans="1:40" s="3" customFormat="1" ht="41.25" thickBot="1">
      <c r="A48" s="70" t="s">
        <v>139</v>
      </c>
      <c r="B48" s="131" t="s">
        <v>100</v>
      </c>
      <c r="C48" s="161" t="s">
        <v>93</v>
      </c>
      <c r="D48" s="60" t="s">
        <v>83</v>
      </c>
      <c r="E48" s="111" t="s">
        <v>84</v>
      </c>
      <c r="F48" s="111" t="s">
        <v>133</v>
      </c>
      <c r="G48" s="112"/>
      <c r="H48" s="61"/>
      <c r="I48" s="81" t="s">
        <v>135</v>
      </c>
      <c r="J48" s="61"/>
      <c r="K48" s="112"/>
      <c r="L48" s="112"/>
      <c r="M48" s="24"/>
      <c r="N48" s="25"/>
      <c r="O48" s="26"/>
      <c r="P48" s="24"/>
      <c r="Q48" s="22"/>
      <c r="R48" s="24"/>
      <c r="S48" s="111"/>
      <c r="T48" s="111" t="s">
        <v>125</v>
      </c>
      <c r="U48" s="111"/>
      <c r="V48" s="111" t="s">
        <v>125</v>
      </c>
      <c r="W48" s="111"/>
      <c r="X48" s="111"/>
      <c r="Y48" s="111"/>
      <c r="Z48" s="111"/>
      <c r="AA48" s="111"/>
      <c r="AB48" s="111" t="s">
        <v>83</v>
      </c>
      <c r="AC48" s="22" t="s">
        <v>125</v>
      </c>
      <c r="AD48" s="113"/>
      <c r="AE48" s="81" t="s">
        <v>135</v>
      </c>
      <c r="AF48" s="114"/>
      <c r="AG48" s="115"/>
      <c r="AH48" s="26"/>
      <c r="AI48" s="26"/>
      <c r="AJ48" s="22"/>
      <c r="AK48" s="81" t="s">
        <v>135</v>
      </c>
      <c r="AL48" s="60"/>
      <c r="AM48" s="22" t="s">
        <v>82</v>
      </c>
      <c r="AN48" s="82"/>
    </row>
    <row r="49" spans="1:40" s="3" customFormat="1" ht="61.5" thickBot="1">
      <c r="A49" s="150" t="s">
        <v>155</v>
      </c>
      <c r="B49" s="151" t="s">
        <v>132</v>
      </c>
      <c r="C49" s="152" t="s">
        <v>98</v>
      </c>
      <c r="D49" s="153" t="s">
        <v>83</v>
      </c>
      <c r="E49" s="154" t="s">
        <v>134</v>
      </c>
      <c r="F49" s="154" t="s">
        <v>125</v>
      </c>
      <c r="G49" s="155"/>
      <c r="H49" s="154" t="str">
        <f>X49</f>
        <v>/6</v>
      </c>
      <c r="I49" s="154"/>
      <c r="J49" s="154"/>
      <c r="K49" s="154"/>
      <c r="L49" s="154" t="str">
        <f>M49</f>
        <v>/2</v>
      </c>
      <c r="M49" s="156" t="s">
        <v>135</v>
      </c>
      <c r="N49" s="156"/>
      <c r="O49" s="156"/>
      <c r="P49" s="156"/>
      <c r="Q49" s="156"/>
      <c r="R49" s="156"/>
      <c r="S49" s="153" t="s">
        <v>83</v>
      </c>
      <c r="T49" s="153" t="s">
        <v>84</v>
      </c>
      <c r="U49" s="153"/>
      <c r="V49" s="153" t="s">
        <v>135</v>
      </c>
      <c r="W49" s="153"/>
      <c r="X49" s="153" t="s">
        <v>133</v>
      </c>
      <c r="Y49" s="153"/>
      <c r="Z49" s="153"/>
      <c r="AA49" s="153" t="s">
        <v>82</v>
      </c>
      <c r="AB49" s="153"/>
      <c r="AC49" s="153"/>
      <c r="AD49" s="153"/>
      <c r="AE49" s="157"/>
      <c r="AF49" s="158"/>
      <c r="AG49" s="159"/>
      <c r="AH49" s="156"/>
      <c r="AI49" s="156"/>
      <c r="AJ49" s="156"/>
      <c r="AK49" s="156"/>
      <c r="AL49" s="153"/>
      <c r="AM49" s="156"/>
      <c r="AN49" s="160"/>
    </row>
    <row r="50" spans="1:40" s="3" customFormat="1" ht="8.25" customHeight="1" thickBot="1">
      <c r="A50" s="60"/>
      <c r="B50" s="110"/>
      <c r="C50" s="71"/>
      <c r="D50" s="116"/>
      <c r="E50" s="117"/>
      <c r="F50" s="112"/>
      <c r="G50" s="112"/>
      <c r="H50" s="61"/>
      <c r="I50" s="112"/>
      <c r="J50" s="61"/>
      <c r="K50" s="112"/>
      <c r="L50" s="112"/>
      <c r="M50" s="192"/>
      <c r="N50" s="193"/>
      <c r="O50" s="26"/>
      <c r="P50" s="24"/>
      <c r="Q50" s="22"/>
      <c r="R50" s="24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113"/>
      <c r="AE50" s="81"/>
      <c r="AF50" s="114"/>
      <c r="AG50" s="213"/>
      <c r="AH50" s="194"/>
      <c r="AI50" s="26"/>
      <c r="AJ50" s="22"/>
      <c r="AK50" s="24"/>
      <c r="AL50" s="94"/>
      <c r="AM50" s="82"/>
      <c r="AN50" s="82"/>
    </row>
    <row r="51" spans="1:40" s="3" customFormat="1" ht="21" thickBot="1">
      <c r="A51" s="60"/>
      <c r="B51" s="202" t="s">
        <v>59</v>
      </c>
      <c r="C51" s="203"/>
      <c r="D51" s="118">
        <f>D15+D33</f>
        <v>1522</v>
      </c>
      <c r="E51" s="144">
        <f>E33+E15</f>
        <v>246</v>
      </c>
      <c r="F51" s="120">
        <f>F33+F15</f>
        <v>102</v>
      </c>
      <c r="G51" s="118">
        <f>G33+G15</f>
        <v>24</v>
      </c>
      <c r="H51" s="119">
        <f aca="true" t="shared" si="12" ref="H51:Y51">H33+H15</f>
        <v>88</v>
      </c>
      <c r="I51" s="118">
        <f t="shared" si="12"/>
        <v>32</v>
      </c>
      <c r="J51" s="119" t="e">
        <f t="shared" si="12"/>
        <v>#REF!</v>
      </c>
      <c r="K51" s="119" t="e">
        <f t="shared" si="12"/>
        <v>#REF!</v>
      </c>
      <c r="L51" s="119">
        <f>L15+L33</f>
        <v>52</v>
      </c>
      <c r="M51" s="118">
        <f t="shared" si="12"/>
        <v>26</v>
      </c>
      <c r="N51" s="119" t="e">
        <f t="shared" si="12"/>
        <v>#REF!</v>
      </c>
      <c r="O51" s="119" t="e">
        <f t="shared" si="12"/>
        <v>#REF!</v>
      </c>
      <c r="P51" s="119">
        <f>P33+P15</f>
        <v>16</v>
      </c>
      <c r="Q51" s="121">
        <f>Q15+Q33</f>
        <v>2</v>
      </c>
      <c r="R51" s="118">
        <f t="shared" si="12"/>
        <v>8</v>
      </c>
      <c r="S51" s="118">
        <f t="shared" si="12"/>
        <v>660</v>
      </c>
      <c r="T51" s="118">
        <f t="shared" si="12"/>
        <v>102</v>
      </c>
      <c r="U51" s="118">
        <f t="shared" si="12"/>
        <v>19</v>
      </c>
      <c r="V51" s="119">
        <f t="shared" si="12"/>
        <v>34</v>
      </c>
      <c r="W51" s="118">
        <f t="shared" si="12"/>
        <v>8</v>
      </c>
      <c r="X51" s="119">
        <f t="shared" si="12"/>
        <v>54</v>
      </c>
      <c r="Y51" s="121">
        <f t="shared" si="12"/>
        <v>6</v>
      </c>
      <c r="Z51" s="118"/>
      <c r="AA51" s="118"/>
      <c r="AB51" s="118">
        <f aca="true" t="shared" si="13" ref="AB51:AK51">AB33+AB15</f>
        <v>862</v>
      </c>
      <c r="AC51" s="118">
        <f t="shared" si="13"/>
        <v>92</v>
      </c>
      <c r="AD51" s="118">
        <f t="shared" si="13"/>
        <v>20</v>
      </c>
      <c r="AE51" s="122">
        <f t="shared" si="13"/>
        <v>40</v>
      </c>
      <c r="AF51" s="119">
        <f t="shared" si="13"/>
        <v>4</v>
      </c>
      <c r="AG51" s="123">
        <f t="shared" si="13"/>
        <v>0</v>
      </c>
      <c r="AH51" s="119">
        <f t="shared" si="13"/>
        <v>0</v>
      </c>
      <c r="AI51" s="119">
        <f t="shared" si="13"/>
        <v>0</v>
      </c>
      <c r="AJ51" s="118">
        <f t="shared" si="13"/>
        <v>34</v>
      </c>
      <c r="AK51" s="118">
        <f t="shared" si="13"/>
        <v>18</v>
      </c>
      <c r="AL51" s="118"/>
      <c r="AM51" s="119"/>
      <c r="AN51" s="124">
        <f>AN15+AN33</f>
        <v>39</v>
      </c>
    </row>
    <row r="52" spans="1:40" s="3" customFormat="1" ht="21" thickBot="1">
      <c r="A52" s="60"/>
      <c r="B52" s="190" t="s">
        <v>6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64"/>
      <c r="T52" s="165"/>
      <c r="U52" s="165"/>
      <c r="V52" s="165"/>
      <c r="W52" s="165"/>
      <c r="X52" s="165"/>
      <c r="Y52" s="166"/>
      <c r="Z52" s="126">
        <v>3</v>
      </c>
      <c r="AA52" s="127"/>
      <c r="AB52" s="164"/>
      <c r="AC52" s="165"/>
      <c r="AD52" s="165"/>
      <c r="AE52" s="165"/>
      <c r="AF52" s="165"/>
      <c r="AG52" s="165"/>
      <c r="AH52" s="165"/>
      <c r="AI52" s="165"/>
      <c r="AJ52" s="165"/>
      <c r="AK52" s="166"/>
      <c r="AL52" s="128">
        <v>2</v>
      </c>
      <c r="AM52" s="82"/>
      <c r="AN52" s="82"/>
    </row>
    <row r="53" spans="1:40" s="3" customFormat="1" ht="21" thickBot="1">
      <c r="A53" s="60"/>
      <c r="B53" s="190" t="s">
        <v>7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64"/>
      <c r="T53" s="165"/>
      <c r="U53" s="165"/>
      <c r="V53" s="165"/>
      <c r="W53" s="165"/>
      <c r="X53" s="165"/>
      <c r="Y53" s="166"/>
      <c r="Z53" s="126"/>
      <c r="AA53" s="125">
        <v>3</v>
      </c>
      <c r="AB53" s="164"/>
      <c r="AC53" s="165"/>
      <c r="AD53" s="165"/>
      <c r="AE53" s="165"/>
      <c r="AF53" s="165"/>
      <c r="AG53" s="165"/>
      <c r="AH53" s="165"/>
      <c r="AI53" s="165"/>
      <c r="AJ53" s="165"/>
      <c r="AK53" s="166"/>
      <c r="AL53" s="128"/>
      <c r="AM53" s="22">
        <v>5</v>
      </c>
      <c r="AN53" s="82"/>
    </row>
    <row r="54" spans="1:40" s="3" customFormat="1" ht="127.5" customHeight="1" thickBot="1">
      <c r="A54" s="60"/>
      <c r="B54" s="129" t="s">
        <v>5</v>
      </c>
      <c r="C54" s="101" t="s">
        <v>121</v>
      </c>
      <c r="D54" s="60">
        <v>108</v>
      </c>
      <c r="E54" s="130"/>
      <c r="F54" s="148"/>
      <c r="G54" s="130"/>
      <c r="H54" s="130"/>
      <c r="I54" s="131"/>
      <c r="J54" s="228"/>
      <c r="K54" s="229"/>
      <c r="L54" s="229"/>
      <c r="M54" s="229"/>
      <c r="N54" s="229"/>
      <c r="O54" s="229"/>
      <c r="P54" s="229"/>
      <c r="Q54" s="229"/>
      <c r="R54" s="229"/>
      <c r="S54" s="132"/>
      <c r="T54" s="133"/>
      <c r="U54" s="132"/>
      <c r="V54" s="234"/>
      <c r="W54" s="235"/>
      <c r="X54" s="235"/>
      <c r="Y54" s="235"/>
      <c r="Z54" s="235"/>
      <c r="AA54" s="236"/>
      <c r="AB54" s="24">
        <v>108</v>
      </c>
      <c r="AC54" s="82"/>
      <c r="AD54" s="22">
        <v>3</v>
      </c>
      <c r="AE54" s="237" t="s">
        <v>142</v>
      </c>
      <c r="AF54" s="238"/>
      <c r="AG54" s="238"/>
      <c r="AH54" s="238"/>
      <c r="AI54" s="238"/>
      <c r="AJ54" s="238"/>
      <c r="AK54" s="238"/>
      <c r="AL54" s="238"/>
      <c r="AM54" s="239"/>
      <c r="AN54" s="22">
        <v>3</v>
      </c>
    </row>
    <row r="55" spans="1:40" s="9" customFormat="1" ht="15" customHeight="1">
      <c r="A55" s="134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135"/>
      <c r="AG55" s="135"/>
      <c r="AH55" s="135"/>
      <c r="AI55" s="135"/>
      <c r="AJ55" s="135"/>
      <c r="AK55" s="135"/>
      <c r="AL55" s="135"/>
      <c r="AM55" s="135"/>
      <c r="AN55" s="135"/>
    </row>
    <row r="56" spans="1:40" ht="22.5" customHeight="1">
      <c r="A56" s="232" t="s">
        <v>131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136"/>
      <c r="AD56" s="136"/>
      <c r="AE56" s="136"/>
      <c r="AF56" s="136"/>
      <c r="AG56" s="136"/>
      <c r="AH56" s="136"/>
      <c r="AI56" s="136"/>
      <c r="AJ56" s="136"/>
      <c r="AK56" s="136"/>
      <c r="AL56" s="14"/>
      <c r="AM56" s="14"/>
      <c r="AN56" s="14"/>
    </row>
    <row r="57" spans="1:40" ht="13.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136"/>
      <c r="AD57" s="136"/>
      <c r="AE57" s="136"/>
      <c r="AF57" s="98"/>
      <c r="AG57" s="14"/>
      <c r="AH57" s="14"/>
      <c r="AI57" s="14"/>
      <c r="AJ57" s="14"/>
      <c r="AK57" s="14"/>
      <c r="AL57" s="14"/>
      <c r="AM57" s="14"/>
      <c r="AN57" s="14"/>
    </row>
    <row r="58" spans="1:40" ht="15" customHeight="1" thickBot="1">
      <c r="A58" s="137"/>
      <c r="B58" s="137" t="s">
        <v>85</v>
      </c>
      <c r="C58" s="137"/>
      <c r="D58" s="137"/>
      <c r="E58" s="137"/>
      <c r="F58" s="138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98"/>
      <c r="AF58" s="98"/>
      <c r="AG58" s="14"/>
      <c r="AH58" s="14"/>
      <c r="AI58" s="14"/>
      <c r="AJ58" s="14"/>
      <c r="AK58" s="14"/>
      <c r="AL58" s="14"/>
      <c r="AM58" s="14"/>
      <c r="AN58" s="14"/>
    </row>
    <row r="59" spans="1:40" ht="21" customHeight="1" thickBot="1">
      <c r="A59" s="185" t="s">
        <v>25</v>
      </c>
      <c r="B59" s="186"/>
      <c r="C59" s="186"/>
      <c r="D59" s="186"/>
      <c r="E59" s="186"/>
      <c r="F59" s="186"/>
      <c r="G59" s="178" t="s">
        <v>8</v>
      </c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80"/>
      <c r="AH59" s="172" t="s">
        <v>9</v>
      </c>
      <c r="AI59" s="173"/>
      <c r="AJ59" s="173"/>
      <c r="AK59" s="173"/>
      <c r="AL59" s="173"/>
      <c r="AM59" s="174"/>
      <c r="AN59" s="14"/>
    </row>
    <row r="60" spans="1:40" ht="21" customHeight="1" thickBot="1">
      <c r="A60" s="178" t="s">
        <v>79</v>
      </c>
      <c r="B60" s="179"/>
      <c r="C60" s="179"/>
      <c r="D60" s="179"/>
      <c r="E60" s="179"/>
      <c r="F60" s="180"/>
      <c r="G60" s="178" t="s">
        <v>143</v>
      </c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80"/>
      <c r="AH60" s="175" t="s">
        <v>89</v>
      </c>
      <c r="AI60" s="176"/>
      <c r="AJ60" s="176"/>
      <c r="AK60" s="176"/>
      <c r="AL60" s="176"/>
      <c r="AM60" s="177"/>
      <c r="AN60" s="14"/>
    </row>
    <row r="61" spans="1:40" ht="30" customHeight="1" thickBot="1">
      <c r="A61" s="185" t="s">
        <v>10</v>
      </c>
      <c r="B61" s="186"/>
      <c r="C61" s="186"/>
      <c r="D61" s="186"/>
      <c r="E61" s="186"/>
      <c r="F61" s="186"/>
      <c r="G61" s="169" t="s">
        <v>150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1"/>
      <c r="AN61" s="14"/>
    </row>
    <row r="62" spans="1:40" ht="9" customHeight="1">
      <c r="A62" s="137"/>
      <c r="B62" s="140"/>
      <c r="C62" s="140"/>
      <c r="D62" s="140"/>
      <c r="E62" s="140"/>
      <c r="F62" s="140"/>
      <c r="G62" s="140"/>
      <c r="H62" s="140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4"/>
    </row>
    <row r="63" spans="1:40" ht="13.5" customHeight="1">
      <c r="A63" s="137"/>
      <c r="B63" s="184" t="s">
        <v>146</v>
      </c>
      <c r="C63" s="184"/>
      <c r="D63" s="184"/>
      <c r="E63" s="184"/>
      <c r="F63" s="184"/>
      <c r="G63" s="184"/>
      <c r="H63" s="184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4"/>
    </row>
    <row r="64" spans="1:40" ht="15.75" customHeight="1">
      <c r="A64" s="137"/>
      <c r="B64" s="184" t="s">
        <v>147</v>
      </c>
      <c r="C64" s="184"/>
      <c r="D64" s="184"/>
      <c r="E64" s="184"/>
      <c r="F64" s="184"/>
      <c r="G64" s="184"/>
      <c r="H64" s="184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4"/>
    </row>
    <row r="65" spans="1:40" ht="9.75" customHeight="1">
      <c r="A65" s="137"/>
      <c r="B65" s="140"/>
      <c r="C65" s="140"/>
      <c r="D65" s="140"/>
      <c r="E65" s="140"/>
      <c r="F65" s="140"/>
      <c r="G65" s="140"/>
      <c r="H65" s="140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4"/>
    </row>
    <row r="66" spans="1:40" ht="16.5" customHeight="1" thickBot="1">
      <c r="A66" s="137"/>
      <c r="B66" s="137" t="s">
        <v>86</v>
      </c>
      <c r="C66" s="137"/>
      <c r="D66" s="137"/>
      <c r="E66" s="137"/>
      <c r="F66" s="138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98"/>
      <c r="AF66" s="98"/>
      <c r="AG66" s="14"/>
      <c r="AH66" s="14"/>
      <c r="AI66" s="14"/>
      <c r="AJ66" s="14"/>
      <c r="AK66" s="14"/>
      <c r="AL66" s="14"/>
      <c r="AM66" s="14"/>
      <c r="AN66" s="14"/>
    </row>
    <row r="67" spans="1:40" ht="21" customHeight="1" thickBot="1">
      <c r="A67" s="185" t="s">
        <v>25</v>
      </c>
      <c r="B67" s="186"/>
      <c r="C67" s="186"/>
      <c r="D67" s="186"/>
      <c r="E67" s="186"/>
      <c r="F67" s="186"/>
      <c r="G67" s="178" t="s">
        <v>8</v>
      </c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80"/>
      <c r="AH67" s="178" t="s">
        <v>9</v>
      </c>
      <c r="AI67" s="179"/>
      <c r="AJ67" s="179"/>
      <c r="AK67" s="179"/>
      <c r="AL67" s="179"/>
      <c r="AM67" s="180"/>
      <c r="AN67" s="14"/>
    </row>
    <row r="68" spans="1:40" ht="21" customHeight="1" thickBot="1">
      <c r="A68" s="178" t="s">
        <v>71</v>
      </c>
      <c r="B68" s="179"/>
      <c r="C68" s="179"/>
      <c r="D68" s="179"/>
      <c r="E68" s="179"/>
      <c r="F68" s="179"/>
      <c r="G68" s="178" t="s">
        <v>144</v>
      </c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80"/>
      <c r="AH68" s="187" t="s">
        <v>89</v>
      </c>
      <c r="AI68" s="188"/>
      <c r="AJ68" s="188"/>
      <c r="AK68" s="188"/>
      <c r="AL68" s="188"/>
      <c r="AM68" s="189"/>
      <c r="AN68" s="14"/>
    </row>
    <row r="69" spans="1:40" ht="39.75" customHeight="1" thickBot="1">
      <c r="A69" s="185" t="s">
        <v>10</v>
      </c>
      <c r="B69" s="186"/>
      <c r="C69" s="186"/>
      <c r="D69" s="186"/>
      <c r="E69" s="186"/>
      <c r="F69" s="186"/>
      <c r="G69" s="197" t="s">
        <v>157</v>
      </c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9"/>
      <c r="AN69" s="14"/>
    </row>
    <row r="70" spans="1:40" ht="8.25" customHeight="1">
      <c r="A70" s="137"/>
      <c r="B70" s="140"/>
      <c r="C70" s="140"/>
      <c r="D70" s="140"/>
      <c r="E70" s="140"/>
      <c r="F70" s="140"/>
      <c r="G70" s="140"/>
      <c r="H70" s="140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4"/>
    </row>
    <row r="71" spans="1:40" ht="15.75" customHeight="1">
      <c r="A71" s="137"/>
      <c r="B71" s="184" t="s">
        <v>148</v>
      </c>
      <c r="C71" s="184"/>
      <c r="D71" s="184"/>
      <c r="E71" s="184"/>
      <c r="F71" s="184"/>
      <c r="G71" s="184"/>
      <c r="H71" s="184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4"/>
    </row>
    <row r="72" spans="1:40" ht="15.75" customHeight="1">
      <c r="A72" s="137"/>
      <c r="B72" s="184" t="s">
        <v>149</v>
      </c>
      <c r="C72" s="184"/>
      <c r="D72" s="184"/>
      <c r="E72" s="184"/>
      <c r="F72" s="184"/>
      <c r="G72" s="184"/>
      <c r="H72" s="184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4"/>
    </row>
    <row r="73" spans="1:40" ht="9" customHeight="1">
      <c r="A73" s="137"/>
      <c r="B73" s="140"/>
      <c r="C73" s="140"/>
      <c r="D73" s="140"/>
      <c r="E73" s="140"/>
      <c r="F73" s="140"/>
      <c r="G73" s="140"/>
      <c r="H73" s="140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4"/>
    </row>
    <row r="74" spans="1:40" ht="15.75" customHeight="1">
      <c r="A74" s="137"/>
      <c r="B74" s="140" t="s">
        <v>13</v>
      </c>
      <c r="C74" s="140"/>
      <c r="D74" s="140"/>
      <c r="E74" s="140"/>
      <c r="F74" s="140"/>
      <c r="G74" s="140"/>
      <c r="H74" s="140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4"/>
    </row>
    <row r="75" spans="1:40" ht="16.5" customHeight="1">
      <c r="A75" s="137"/>
      <c r="B75" s="137" t="s">
        <v>12</v>
      </c>
      <c r="C75" s="14"/>
      <c r="D75" s="140"/>
      <c r="E75" s="140"/>
      <c r="F75" s="14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4"/>
    </row>
    <row r="76" spans="1:40" ht="15.75" customHeight="1">
      <c r="A76" s="137"/>
      <c r="B76" s="137" t="s">
        <v>11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4"/>
      <c r="AL76" s="14"/>
      <c r="AM76" s="14"/>
      <c r="AN76" s="14"/>
    </row>
    <row r="77" spans="1:40" ht="7.5" customHeight="1">
      <c r="A77" s="137"/>
      <c r="B77" s="140"/>
      <c r="C77" s="140"/>
      <c r="D77" s="140"/>
      <c r="E77" s="140"/>
      <c r="F77" s="140"/>
      <c r="G77" s="140"/>
      <c r="H77" s="140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4"/>
    </row>
    <row r="78" spans="1:40" ht="22.5" customHeight="1">
      <c r="A78" s="137"/>
      <c r="B78" s="233" t="s">
        <v>58</v>
      </c>
      <c r="C78" s="233"/>
      <c r="D78" s="233"/>
      <c r="E78" s="233"/>
      <c r="F78" s="233"/>
      <c r="G78" s="233"/>
      <c r="H78" s="233"/>
      <c r="I78" s="233"/>
      <c r="J78" s="139"/>
      <c r="K78" s="139"/>
      <c r="L78" s="139"/>
      <c r="M78" s="139"/>
      <c r="N78" s="223" t="s">
        <v>4</v>
      </c>
      <c r="O78" s="223"/>
      <c r="P78" s="223"/>
      <c r="Q78" s="223"/>
      <c r="R78" s="223"/>
      <c r="S78" s="223"/>
      <c r="T78" s="139"/>
      <c r="U78" s="14"/>
      <c r="V78" s="141" t="s">
        <v>87</v>
      </c>
      <c r="W78" s="141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4"/>
    </row>
    <row r="79" spans="1:40" ht="15.75" customHeight="1">
      <c r="A79" s="137"/>
      <c r="B79" s="233"/>
      <c r="C79" s="233"/>
      <c r="D79" s="233"/>
      <c r="E79" s="233"/>
      <c r="F79" s="233"/>
      <c r="G79" s="233"/>
      <c r="H79" s="233"/>
      <c r="I79" s="233"/>
      <c r="J79" s="139"/>
      <c r="K79" s="139"/>
      <c r="L79" s="139"/>
      <c r="M79" s="139"/>
      <c r="N79" s="141" t="s">
        <v>26</v>
      </c>
      <c r="O79" s="141"/>
      <c r="P79" s="141"/>
      <c r="Q79" s="141"/>
      <c r="R79" s="141"/>
      <c r="S79" s="139"/>
      <c r="T79" s="139"/>
      <c r="U79" s="14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4"/>
    </row>
    <row r="80" spans="1:40" ht="21" customHeight="1">
      <c r="A80" s="137"/>
      <c r="B80" s="233"/>
      <c r="C80" s="233"/>
      <c r="D80" s="233"/>
      <c r="E80" s="233"/>
      <c r="F80" s="233"/>
      <c r="G80" s="233"/>
      <c r="H80" s="233"/>
      <c r="I80" s="233"/>
      <c r="J80" s="141"/>
      <c r="K80" s="141"/>
      <c r="L80" s="141"/>
      <c r="M80" s="141"/>
      <c r="N80" s="139"/>
      <c r="O80" s="98"/>
      <c r="P80" s="222" t="s">
        <v>27</v>
      </c>
      <c r="Q80" s="222"/>
      <c r="R80" s="222"/>
      <c r="S80" s="98"/>
      <c r="T80" s="14"/>
      <c r="U80" s="14"/>
      <c r="V80" s="141" t="s">
        <v>88</v>
      </c>
      <c r="W80" s="141"/>
      <c r="X80" s="98"/>
      <c r="Y80" s="98"/>
      <c r="Z80" s="98"/>
      <c r="AA80" s="98"/>
      <c r="AB80" s="98"/>
      <c r="AC80" s="98"/>
      <c r="AD80" s="98"/>
      <c r="AE80" s="98"/>
      <c r="AF80" s="98"/>
      <c r="AG80" s="14"/>
      <c r="AH80" s="14"/>
      <c r="AI80" s="14"/>
      <c r="AJ80" s="14"/>
      <c r="AK80" s="14"/>
      <c r="AL80" s="14"/>
      <c r="AM80" s="14"/>
      <c r="AN80" s="14"/>
    </row>
    <row r="81" spans="1:40" ht="20.25">
      <c r="A81" s="137"/>
      <c r="B81" s="233"/>
      <c r="C81" s="233"/>
      <c r="D81" s="233"/>
      <c r="E81" s="233"/>
      <c r="F81" s="233"/>
      <c r="G81" s="233"/>
      <c r="H81" s="233"/>
      <c r="I81" s="233"/>
      <c r="J81" s="141"/>
      <c r="K81" s="141"/>
      <c r="L81" s="141"/>
      <c r="M81" s="141"/>
      <c r="N81" s="139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14"/>
      <c r="AH81" s="142"/>
      <c r="AI81" s="14"/>
      <c r="AJ81" s="14"/>
      <c r="AK81" s="14"/>
      <c r="AL81" s="14"/>
      <c r="AM81" s="14"/>
      <c r="AN81" s="14"/>
    </row>
    <row r="82" spans="1:32" ht="12.75" customHeight="1">
      <c r="A82" s="5"/>
      <c r="B82" s="5"/>
      <c r="C82" s="5"/>
      <c r="D82" s="5"/>
      <c r="E82" s="5"/>
      <c r="F82" s="6"/>
      <c r="G82" s="8"/>
      <c r="H82" s="8"/>
      <c r="I82" s="7"/>
      <c r="J82" s="8"/>
      <c r="K82" s="8"/>
      <c r="L82" s="8"/>
      <c r="M82" s="8"/>
      <c r="N82" s="7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ht="18.75">
      <c r="AH83" s="2"/>
    </row>
  </sheetData>
  <sheetProtection/>
  <mergeCells count="120">
    <mergeCell ref="J13:J14"/>
    <mergeCell ref="A56:AB57"/>
    <mergeCell ref="B78:I81"/>
    <mergeCell ref="AC9:AE9"/>
    <mergeCell ref="T9:W9"/>
    <mergeCell ref="M50:N50"/>
    <mergeCell ref="AB41:AB42"/>
    <mergeCell ref="AC41:AC42"/>
    <mergeCell ref="AB12:AM12"/>
    <mergeCell ref="V54:AA54"/>
    <mergeCell ref="H13:H14"/>
    <mergeCell ref="J54:R54"/>
    <mergeCell ref="V3:X3"/>
    <mergeCell ref="S3:U3"/>
    <mergeCell ref="M7:X7"/>
    <mergeCell ref="J41:J42"/>
    <mergeCell ref="K41:K42"/>
    <mergeCell ref="L9:Q9"/>
    <mergeCell ref="M41:R41"/>
    <mergeCell ref="J12:R12"/>
    <mergeCell ref="M14:O14"/>
    <mergeCell ref="B11:B14"/>
    <mergeCell ref="G13:G14"/>
    <mergeCell ref="U41:U42"/>
    <mergeCell ref="A39:A42"/>
    <mergeCell ref="B39:B42"/>
    <mergeCell ref="C39:C42"/>
    <mergeCell ref="D39:I39"/>
    <mergeCell ref="J39:AA39"/>
    <mergeCell ref="F40:I40"/>
    <mergeCell ref="P80:R80"/>
    <mergeCell ref="B72:H72"/>
    <mergeCell ref="B71:H71"/>
    <mergeCell ref="B64:H64"/>
    <mergeCell ref="A69:F69"/>
    <mergeCell ref="L41:L42"/>
    <mergeCell ref="D40:D42"/>
    <mergeCell ref="A60:F60"/>
    <mergeCell ref="N78:S78"/>
    <mergeCell ref="S40:AA40"/>
    <mergeCell ref="AE13:AK13"/>
    <mergeCell ref="J40:R40"/>
    <mergeCell ref="AG42:AI42"/>
    <mergeCell ref="AB52:AK52"/>
    <mergeCell ref="AC13:AC14"/>
    <mergeCell ref="U13:U14"/>
    <mergeCell ref="B52:R52"/>
    <mergeCell ref="C11:C14"/>
    <mergeCell ref="M13:R13"/>
    <mergeCell ref="J11:AA11"/>
    <mergeCell ref="AG50:AH50"/>
    <mergeCell ref="I41:I42"/>
    <mergeCell ref="L13:L14"/>
    <mergeCell ref="M42:O42"/>
    <mergeCell ref="AG14:AI14"/>
    <mergeCell ref="AN39:AN42"/>
    <mergeCell ref="AE41:AK41"/>
    <mergeCell ref="V41:Y41"/>
    <mergeCell ref="AB39:AM39"/>
    <mergeCell ref="AD41:AD42"/>
    <mergeCell ref="A1:B1"/>
    <mergeCell ref="A2:B2"/>
    <mergeCell ref="AH3:AM3"/>
    <mergeCell ref="A3:B3"/>
    <mergeCell ref="A4:B4"/>
    <mergeCell ref="AG10:AK10"/>
    <mergeCell ref="L5:X5"/>
    <mergeCell ref="G10:I10"/>
    <mergeCell ref="S10:AE10"/>
    <mergeCell ref="O10:P10"/>
    <mergeCell ref="A11:A14"/>
    <mergeCell ref="AD13:AD14"/>
    <mergeCell ref="AB40:AM40"/>
    <mergeCell ref="E40:E42"/>
    <mergeCell ref="D12:D14"/>
    <mergeCell ref="AN11:AN14"/>
    <mergeCell ref="AB11:AM11"/>
    <mergeCell ref="AB13:AB14"/>
    <mergeCell ref="S41:S42"/>
    <mergeCell ref="T41:T42"/>
    <mergeCell ref="G69:AM69"/>
    <mergeCell ref="G67:AG67"/>
    <mergeCell ref="G68:AG68"/>
    <mergeCell ref="B55:AE55"/>
    <mergeCell ref="S12:AA12"/>
    <mergeCell ref="AG6:AM6"/>
    <mergeCell ref="F13:F14"/>
    <mergeCell ref="I13:I14"/>
    <mergeCell ref="B51:C51"/>
    <mergeCell ref="S13:S14"/>
    <mergeCell ref="B63:H63"/>
    <mergeCell ref="A61:F61"/>
    <mergeCell ref="AH68:AM68"/>
    <mergeCell ref="A68:F68"/>
    <mergeCell ref="A67:F67"/>
    <mergeCell ref="AB53:AK53"/>
    <mergeCell ref="B53:R53"/>
    <mergeCell ref="AH67:AM67"/>
    <mergeCell ref="A59:F59"/>
    <mergeCell ref="AE54:AM54"/>
    <mergeCell ref="G61:AM61"/>
    <mergeCell ref="AH59:AM59"/>
    <mergeCell ref="AH60:AM60"/>
    <mergeCell ref="G59:AG59"/>
    <mergeCell ref="G60:AG60"/>
    <mergeCell ref="E12:E14"/>
    <mergeCell ref="S52:Y52"/>
    <mergeCell ref="F41:F42"/>
    <mergeCell ref="F12:I12"/>
    <mergeCell ref="H41:H42"/>
    <mergeCell ref="G41:G42"/>
    <mergeCell ref="S53:Y53"/>
    <mergeCell ref="G5:I5"/>
    <mergeCell ref="G6:L6"/>
    <mergeCell ref="E1:AA1"/>
    <mergeCell ref="G3:R3"/>
    <mergeCell ref="D11:I11"/>
    <mergeCell ref="K13:K14"/>
    <mergeCell ref="V13:Y13"/>
    <mergeCell ref="T13:T14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50" r:id="rId1"/>
  <rowBreaks count="1" manualBreakCount="1">
    <brk id="38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s-106</cp:lastModifiedBy>
  <cp:lastPrinted>2023-05-25T07:40:31Z</cp:lastPrinted>
  <dcterms:created xsi:type="dcterms:W3CDTF">1996-10-08T23:32:33Z</dcterms:created>
  <dcterms:modified xsi:type="dcterms:W3CDTF">2023-05-25T08:11:10Z</dcterms:modified>
  <cp:category/>
  <cp:version/>
  <cp:contentType/>
  <cp:contentStatus/>
</cp:coreProperties>
</file>